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B305525\Downloads\"/>
    </mc:Choice>
  </mc:AlternateContent>
  <xr:revisionPtr revIDLastSave="0" documentId="8_{30B3F680-83A4-4F62-A500-C769C7133995}" xr6:coauthVersionLast="36" xr6:coauthVersionMax="36" xr10:uidLastSave="{00000000-0000-0000-0000-000000000000}"/>
  <bookViews>
    <workbookView xWindow="0" yWindow="0" windowWidth="28800" windowHeight="13335" activeTab="1" xr2:uid="{00000000-000D-0000-FFFF-FFFF00000000}"/>
  </bookViews>
  <sheets>
    <sheet name="Vejledning" sheetId="7" r:id="rId1"/>
    <sheet name="Performancerap. ansøger" sheetId="3" r:id="rId2"/>
    <sheet name="Rapport LBST" sheetId="11" state="hidden" r:id="rId3"/>
    <sheet name="Resultatindikator og Måleenhed" sheetId="4" state="hidden" r:id="rId4"/>
    <sheet name="Ordningsstamdata" sheetId="10" state="hidden" r:id="rId5"/>
    <sheet name="Aktioner og Resultatindikatorer" sheetId="5" state="hidden" r:id="rId6"/>
    <sheet name="Dropdown og data" sheetId="6" state="hidden" r:id="rId7"/>
    <sheet name="Feltbeskrivelser" sheetId="1" state="hidden" r:id="rId8"/>
    <sheet name="LOG" sheetId="2" state="hidden" r:id="rId9"/>
  </sheets>
  <definedNames>
    <definedName name="_xlnm._FilterDatabase" localSheetId="5" hidden="1">'Aktioner og Resultatindikatorer'!$A$3:$J$30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0" i="11" l="1"/>
  <c r="Z8" i="11"/>
  <c r="Z9" i="11"/>
  <c r="Y8" i="11"/>
  <c r="Y9" i="11"/>
  <c r="Y10" i="11"/>
  <c r="O8" i="11"/>
  <c r="O9" i="11"/>
  <c r="O10" i="11"/>
  <c r="N8" i="11"/>
  <c r="N9" i="11"/>
  <c r="N10" i="11"/>
  <c r="J8" i="11"/>
  <c r="J9" i="11"/>
  <c r="J10" i="11"/>
  <c r="I8" i="11"/>
  <c r="I9" i="11"/>
  <c r="I10" i="11"/>
  <c r="H8" i="11"/>
  <c r="H9" i="11"/>
  <c r="H10" i="11"/>
  <c r="G8" i="11"/>
  <c r="G9" i="11"/>
  <c r="G10"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M11" i="11" s="1"/>
  <c r="A150" i="11"/>
  <c r="M12" i="11" s="1"/>
  <c r="A151" i="11"/>
  <c r="M13" i="11" s="1"/>
  <c r="A152" i="11"/>
  <c r="M14" i="11" s="1"/>
  <c r="A153" i="11"/>
  <c r="M15" i="11" s="1"/>
  <c r="A154" i="11"/>
  <c r="M16" i="11" s="1"/>
  <c r="A155" i="11"/>
  <c r="M17" i="11" s="1"/>
  <c r="A156" i="11"/>
  <c r="A157" i="11"/>
  <c r="A158" i="11"/>
  <c r="A159" i="11"/>
  <c r="A160" i="11"/>
  <c r="A161" i="11"/>
  <c r="A162" i="11"/>
  <c r="A163" i="11"/>
  <c r="A164" i="11"/>
  <c r="A165" i="11"/>
  <c r="M27" i="11" s="1"/>
  <c r="A166" i="11"/>
  <c r="M28" i="11" s="1"/>
  <c r="A167" i="11"/>
  <c r="M29" i="11" s="1"/>
  <c r="A168" i="11"/>
  <c r="M30" i="11" s="1"/>
  <c r="A169" i="11"/>
  <c r="M31" i="11" s="1"/>
  <c r="A170" i="11"/>
  <c r="M32" i="11" s="1"/>
  <c r="A171" i="11"/>
  <c r="M33" i="11" s="1"/>
  <c r="A172" i="11"/>
  <c r="A173" i="11"/>
  <c r="A174" i="11"/>
  <c r="A175" i="11"/>
  <c r="A176" i="11"/>
  <c r="A177" i="11"/>
  <c r="A178" i="11"/>
  <c r="A179" i="11"/>
  <c r="A180" i="11"/>
  <c r="M42" i="11" s="1"/>
  <c r="A181" i="11"/>
  <c r="M43" i="11" s="1"/>
  <c r="A182" i="11"/>
  <c r="M44" i="11" s="1"/>
  <c r="A183" i="11"/>
  <c r="M45" i="11" s="1"/>
  <c r="A184" i="11"/>
  <c r="M46" i="11" s="1"/>
  <c r="A185" i="11"/>
  <c r="M47" i="11" s="1"/>
  <c r="A186" i="11"/>
  <c r="M48" i="11" s="1"/>
  <c r="A187" i="11"/>
  <c r="M49" i="11" s="1"/>
  <c r="A188" i="11"/>
  <c r="A189" i="11"/>
  <c r="A190" i="11"/>
  <c r="A191" i="11"/>
  <c r="A192" i="11"/>
  <c r="A193" i="11"/>
  <c r="A194" i="11"/>
  <c r="A195" i="11"/>
  <c r="A196" i="11"/>
  <c r="A197" i="11"/>
  <c r="M59" i="11" s="1"/>
  <c r="A198" i="11"/>
  <c r="M60" i="11" s="1"/>
  <c r="A199" i="11"/>
  <c r="M61" i="11" s="1"/>
  <c r="A200" i="11"/>
  <c r="M62" i="11" s="1"/>
  <c r="A201" i="11"/>
  <c r="M63" i="11" s="1"/>
  <c r="A202" i="11"/>
  <c r="M64" i="11" s="1"/>
  <c r="A203" i="11"/>
  <c r="M65" i="11" s="1"/>
  <c r="A204" i="11"/>
  <c r="A205" i="11"/>
  <c r="A206" i="11"/>
  <c r="A207" i="11"/>
  <c r="A208" i="11"/>
  <c r="A209" i="11"/>
  <c r="A210" i="11"/>
  <c r="M72" i="11" s="1"/>
  <c r="A211" i="11"/>
  <c r="M73" i="11" s="1"/>
  <c r="A212" i="11"/>
  <c r="M74" i="11" s="1"/>
  <c r="A213" i="11"/>
  <c r="M75" i="11" s="1"/>
  <c r="A214" i="11"/>
  <c r="M76" i="11" s="1"/>
  <c r="A215" i="11"/>
  <c r="M77" i="11" s="1"/>
  <c r="A216" i="11"/>
  <c r="M78" i="11" s="1"/>
  <c r="A217" i="11"/>
  <c r="M79" i="11" s="1"/>
  <c r="A218" i="11"/>
  <c r="M80" i="11" s="1"/>
  <c r="A219" i="11"/>
  <c r="M81" i="11" s="1"/>
  <c r="A220" i="11"/>
  <c r="A221" i="11"/>
  <c r="A222" i="11"/>
  <c r="A223" i="11"/>
  <c r="A224" i="11"/>
  <c r="A225" i="11"/>
  <c r="A226" i="11"/>
  <c r="A227" i="11"/>
  <c r="A228" i="11"/>
  <c r="A229" i="11"/>
  <c r="M91" i="11" s="1"/>
  <c r="A230" i="11"/>
  <c r="M92" i="11" s="1"/>
  <c r="A231" i="11"/>
  <c r="M93" i="11" s="1"/>
  <c r="A232" i="11"/>
  <c r="M94" i="11" s="1"/>
  <c r="A233" i="11"/>
  <c r="M95" i="11" s="1"/>
  <c r="A234" i="11"/>
  <c r="M96" i="11" s="1"/>
  <c r="A235" i="11"/>
  <c r="M97" i="11" s="1"/>
  <c r="A236" i="11"/>
  <c r="A237" i="11"/>
  <c r="A238" i="11"/>
  <c r="A239" i="11"/>
  <c r="A240" i="11"/>
  <c r="M102" i="11" s="1"/>
  <c r="A241" i="11"/>
  <c r="M103" i="11" s="1"/>
  <c r="A242" i="11"/>
  <c r="M104" i="11" s="1"/>
  <c r="A243" i="11"/>
  <c r="M105" i="11" s="1"/>
  <c r="A244" i="11"/>
  <c r="M106" i="11" s="1"/>
  <c r="A245" i="11"/>
  <c r="M107" i="11" s="1"/>
  <c r="A246" i="11"/>
  <c r="M108" i="11" s="1"/>
  <c r="A247" i="11"/>
  <c r="M109" i="11" s="1"/>
  <c r="A248" i="11"/>
  <c r="M110" i="11" s="1"/>
  <c r="A249" i="11"/>
  <c r="M111" i="11" s="1"/>
  <c r="A250" i="11"/>
  <c r="M112" i="11" s="1"/>
  <c r="A251" i="11"/>
  <c r="M113" i="11" s="1"/>
  <c r="A252" i="11"/>
  <c r="A253" i="11"/>
  <c r="A254" i="11"/>
  <c r="A255" i="11"/>
  <c r="A256" i="11"/>
  <c r="A257" i="11"/>
  <c r="A258" i="11"/>
  <c r="A11" i="11"/>
  <c r="M8" i="11"/>
  <c r="X8" i="11" s="1"/>
  <c r="M9" i="11"/>
  <c r="X9" i="11" s="1"/>
  <c r="M10" i="11"/>
  <c r="X10" i="11" s="1"/>
  <c r="M18" i="11"/>
  <c r="M19" i="11"/>
  <c r="M20" i="11"/>
  <c r="M21" i="11"/>
  <c r="M22" i="11"/>
  <c r="M23" i="11"/>
  <c r="M24" i="11"/>
  <c r="M25" i="11"/>
  <c r="M26" i="11"/>
  <c r="M34" i="11"/>
  <c r="M35" i="11"/>
  <c r="M36" i="11"/>
  <c r="M37" i="11"/>
  <c r="M38" i="11"/>
  <c r="M39" i="11"/>
  <c r="M40" i="11"/>
  <c r="M41" i="11"/>
  <c r="M50" i="11"/>
  <c r="M51" i="11"/>
  <c r="M52" i="11"/>
  <c r="M53" i="11"/>
  <c r="M54" i="11"/>
  <c r="M55" i="11"/>
  <c r="M56" i="11"/>
  <c r="M57" i="11"/>
  <c r="M58" i="11"/>
  <c r="M66" i="11"/>
  <c r="M67" i="11"/>
  <c r="M68" i="11"/>
  <c r="M69" i="11"/>
  <c r="M70" i="11"/>
  <c r="M71" i="11"/>
  <c r="M82" i="11"/>
  <c r="M83" i="11"/>
  <c r="M84" i="11"/>
  <c r="M85" i="11"/>
  <c r="M86" i="11"/>
  <c r="M87" i="11"/>
  <c r="M88" i="11"/>
  <c r="M89" i="11"/>
  <c r="M90" i="11"/>
  <c r="M98" i="11"/>
  <c r="M99" i="11"/>
  <c r="M100" i="11"/>
  <c r="M101" i="11"/>
  <c r="M114" i="11"/>
  <c r="M115" i="11"/>
  <c r="M116" i="11"/>
  <c r="M117" i="11"/>
  <c r="M118" i="11"/>
  <c r="M119" i="11"/>
  <c r="M120" i="11"/>
  <c r="M121" i="11"/>
  <c r="M122" i="11"/>
  <c r="M123" i="11"/>
  <c r="M124" i="11"/>
  <c r="M125" i="11"/>
  <c r="M126" i="11"/>
  <c r="M127" i="11"/>
  <c r="M128" i="11"/>
  <c r="M129" i="11"/>
  <c r="M130" i="11"/>
  <c r="M131" i="11"/>
  <c r="M132" i="11"/>
  <c r="M133" i="11"/>
  <c r="M134" i="11"/>
  <c r="M135" i="11"/>
  <c r="M136" i="11"/>
  <c r="M137" i="11"/>
  <c r="M138" i="11"/>
  <c r="M139" i="11"/>
  <c r="M140" i="11"/>
  <c r="M141" i="11"/>
  <c r="M142" i="11"/>
  <c r="M143" i="11"/>
  <c r="M144" i="11"/>
  <c r="M145" i="11"/>
  <c r="M146" i="11"/>
  <c r="M147" i="11"/>
  <c r="M148" i="11"/>
  <c r="M149" i="11"/>
  <c r="M150" i="11"/>
  <c r="M151" i="11"/>
  <c r="M152" i="11"/>
  <c r="M153" i="11"/>
  <c r="M154" i="11"/>
  <c r="G10" i="3" l="1"/>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G253" i="3"/>
  <c r="G254" i="3"/>
  <c r="G255" i="3"/>
  <c r="G256" i="3"/>
  <c r="G257" i="3"/>
  <c r="G258" i="3"/>
  <c r="G259" i="3"/>
  <c r="G260" i="3"/>
  <c r="G261" i="3"/>
  <c r="G262" i="3"/>
  <c r="G263" i="3"/>
  <c r="G264" i="3"/>
  <c r="G265" i="3"/>
  <c r="G266" i="3"/>
  <c r="G267" i="3"/>
  <c r="G268" i="3"/>
  <c r="G269" i="3"/>
  <c r="G270" i="3"/>
  <c r="G271" i="3"/>
  <c r="G272" i="3"/>
  <c r="G273" i="3"/>
  <c r="G274" i="3"/>
  <c r="G275" i="3"/>
  <c r="G276" i="3"/>
  <c r="G277" i="3"/>
  <c r="G278" i="3"/>
  <c r="G279" i="3"/>
  <c r="A11" i="3" l="1"/>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O11" i="11" l="1"/>
  <c r="O12" i="11"/>
  <c r="O13" i="11"/>
  <c r="O14" i="11"/>
  <c r="O15" i="11"/>
  <c r="O16" i="11"/>
  <c r="O17" i="11"/>
  <c r="O18" i="11"/>
  <c r="O19" i="11"/>
  <c r="O20" i="11"/>
  <c r="O21" i="11"/>
  <c r="O22" i="11"/>
  <c r="O23" i="11"/>
  <c r="O24" i="11"/>
  <c r="O25" i="11"/>
  <c r="O26" i="11"/>
  <c r="O27" i="11"/>
  <c r="O28" i="11"/>
  <c r="O29" i="11"/>
  <c r="O30" i="11"/>
  <c r="O31" i="11"/>
  <c r="O32" i="11"/>
  <c r="O33" i="11"/>
  <c r="O34" i="11"/>
  <c r="O35" i="11"/>
  <c r="O36" i="11"/>
  <c r="O37" i="11"/>
  <c r="O38" i="11"/>
  <c r="O39" i="11"/>
  <c r="O40" i="11"/>
  <c r="O41" i="11"/>
  <c r="O42" i="11"/>
  <c r="O43" i="11"/>
  <c r="O44" i="11"/>
  <c r="O45" i="11"/>
  <c r="O46" i="11"/>
  <c r="O47" i="11"/>
  <c r="O48" i="11"/>
  <c r="O49" i="11"/>
  <c r="O50" i="11"/>
  <c r="O51" i="11"/>
  <c r="O52" i="11"/>
  <c r="O53" i="11"/>
  <c r="O54" i="11"/>
  <c r="O55" i="11"/>
  <c r="O56" i="11"/>
  <c r="O57" i="11"/>
  <c r="O58" i="11"/>
  <c r="O59" i="11"/>
  <c r="O60" i="11"/>
  <c r="O61" i="11"/>
  <c r="O62" i="11"/>
  <c r="O63" i="11"/>
  <c r="O64" i="11"/>
  <c r="O65" i="11"/>
  <c r="O66" i="11"/>
  <c r="O67" i="11"/>
  <c r="O68" i="11"/>
  <c r="O69" i="11"/>
  <c r="O70" i="11"/>
  <c r="O71" i="11"/>
  <c r="O72" i="11"/>
  <c r="O73" i="11"/>
  <c r="O74" i="11"/>
  <c r="O75" i="11"/>
  <c r="O76" i="11"/>
  <c r="O77" i="11"/>
  <c r="O78" i="11"/>
  <c r="O79" i="11"/>
  <c r="O80" i="11"/>
  <c r="O81" i="11"/>
  <c r="O82" i="11"/>
  <c r="O83" i="11"/>
  <c r="O84" i="11"/>
  <c r="O85" i="11"/>
  <c r="O86" i="11"/>
  <c r="O87" i="11"/>
  <c r="O88" i="11"/>
  <c r="O89" i="11"/>
  <c r="O90" i="11"/>
  <c r="O91" i="11"/>
  <c r="O92" i="11"/>
  <c r="O93" i="11"/>
  <c r="O94" i="11"/>
  <c r="O95" i="11"/>
  <c r="O96" i="11"/>
  <c r="O97" i="11"/>
  <c r="O98" i="11"/>
  <c r="O99" i="11"/>
  <c r="O100" i="11"/>
  <c r="O101" i="11"/>
  <c r="O102" i="11"/>
  <c r="O103" i="11"/>
  <c r="O104" i="11"/>
  <c r="O105" i="11"/>
  <c r="O106" i="11"/>
  <c r="O107" i="11"/>
  <c r="O108" i="11"/>
  <c r="O109" i="11"/>
  <c r="O110" i="11"/>
  <c r="O111" i="11"/>
  <c r="O112" i="11"/>
  <c r="O113" i="11"/>
  <c r="O114" i="11"/>
  <c r="O115" i="11"/>
  <c r="O116" i="11"/>
  <c r="O117" i="11"/>
  <c r="O118" i="11"/>
  <c r="O119" i="11"/>
  <c r="O120" i="11"/>
  <c r="O121" i="11"/>
  <c r="O122" i="11"/>
  <c r="O123" i="11"/>
  <c r="O124" i="11"/>
  <c r="O125" i="11"/>
  <c r="O126" i="11"/>
  <c r="O127" i="11"/>
  <c r="O128" i="11"/>
  <c r="O129" i="11"/>
  <c r="O130" i="11"/>
  <c r="O131" i="11"/>
  <c r="O132" i="11"/>
  <c r="O133" i="11"/>
  <c r="O134" i="11"/>
  <c r="O135" i="11"/>
  <c r="O136" i="11"/>
  <c r="O137" i="11"/>
  <c r="O138" i="11"/>
  <c r="O139" i="11"/>
  <c r="O140" i="11"/>
  <c r="O141" i="11"/>
  <c r="O142" i="11"/>
  <c r="O143" i="11"/>
  <c r="O144" i="11"/>
  <c r="O145" i="11"/>
  <c r="O146" i="11"/>
  <c r="O147" i="11"/>
  <c r="O148" i="11"/>
  <c r="O149" i="11"/>
  <c r="O150" i="11"/>
  <c r="O151" i="11"/>
  <c r="O152" i="11"/>
  <c r="O153" i="11"/>
  <c r="O154" i="11"/>
  <c r="B154" i="11"/>
  <c r="G36" i="11" l="1"/>
  <c r="H36" i="11"/>
  <c r="I36" i="11"/>
  <c r="P36" i="11"/>
  <c r="G37" i="11"/>
  <c r="H37" i="11"/>
  <c r="I37" i="11"/>
  <c r="P37" i="11"/>
  <c r="G38" i="11"/>
  <c r="H38" i="11"/>
  <c r="I38" i="11"/>
  <c r="P38" i="11"/>
  <c r="G39" i="11"/>
  <c r="H39" i="11"/>
  <c r="I39" i="11"/>
  <c r="P39" i="11"/>
  <c r="G40" i="11"/>
  <c r="H40" i="11"/>
  <c r="I40" i="11"/>
  <c r="P40" i="11"/>
  <c r="G41" i="11"/>
  <c r="H41" i="11"/>
  <c r="I41" i="11"/>
  <c r="P41" i="11"/>
  <c r="G42" i="11"/>
  <c r="H42" i="11"/>
  <c r="I42" i="11"/>
  <c r="P42" i="11"/>
  <c r="G43" i="11"/>
  <c r="H43" i="11"/>
  <c r="I43" i="11"/>
  <c r="P43" i="11"/>
  <c r="G44" i="11"/>
  <c r="H44" i="11"/>
  <c r="I44" i="11"/>
  <c r="P44" i="11"/>
  <c r="G45" i="11"/>
  <c r="H45" i="11"/>
  <c r="I45" i="11"/>
  <c r="P45" i="11"/>
  <c r="G46" i="11"/>
  <c r="H46" i="11"/>
  <c r="I46" i="11"/>
  <c r="P46" i="11"/>
  <c r="G47" i="11"/>
  <c r="H47" i="11"/>
  <c r="I47" i="11"/>
  <c r="P47" i="11"/>
  <c r="G48" i="11"/>
  <c r="H48" i="11"/>
  <c r="I48" i="11"/>
  <c r="P48" i="11"/>
  <c r="G49" i="11"/>
  <c r="H49" i="11"/>
  <c r="I49" i="11"/>
  <c r="P49" i="11"/>
  <c r="G50" i="11"/>
  <c r="H50" i="11"/>
  <c r="I50" i="11"/>
  <c r="P50" i="11"/>
  <c r="G51" i="11"/>
  <c r="H51" i="11"/>
  <c r="I51" i="11"/>
  <c r="P51" i="11"/>
  <c r="G52" i="11"/>
  <c r="H52" i="11"/>
  <c r="I52" i="11"/>
  <c r="P52" i="11"/>
  <c r="G53" i="11"/>
  <c r="H53" i="11"/>
  <c r="I53" i="11"/>
  <c r="P53" i="11"/>
  <c r="G54" i="11"/>
  <c r="H54" i="11"/>
  <c r="I54" i="11"/>
  <c r="P54" i="11"/>
  <c r="G55" i="11"/>
  <c r="H55" i="11"/>
  <c r="I55" i="11"/>
  <c r="P55" i="11"/>
  <c r="G56" i="11"/>
  <c r="H56" i="11"/>
  <c r="I56" i="11"/>
  <c r="P56" i="11"/>
  <c r="G57" i="11"/>
  <c r="H57" i="11"/>
  <c r="I57" i="11"/>
  <c r="P57" i="11"/>
  <c r="G58" i="11"/>
  <c r="H58" i="11"/>
  <c r="I58" i="11"/>
  <c r="P58" i="11"/>
  <c r="G59" i="11"/>
  <c r="H59" i="11"/>
  <c r="I59" i="11"/>
  <c r="P59" i="11"/>
  <c r="G60" i="11"/>
  <c r="H60" i="11"/>
  <c r="I60" i="11"/>
  <c r="P60" i="11"/>
  <c r="G61" i="11"/>
  <c r="H61" i="11"/>
  <c r="I61" i="11"/>
  <c r="P61" i="11"/>
  <c r="G62" i="11"/>
  <c r="H62" i="11"/>
  <c r="I62" i="11"/>
  <c r="P62" i="11"/>
  <c r="G63" i="11"/>
  <c r="H63" i="11"/>
  <c r="I63" i="11"/>
  <c r="P63" i="11"/>
  <c r="G64" i="11"/>
  <c r="H64" i="11"/>
  <c r="I64" i="11"/>
  <c r="P64" i="11"/>
  <c r="G65" i="11"/>
  <c r="H65" i="11"/>
  <c r="I65" i="11"/>
  <c r="P65" i="11"/>
  <c r="G66" i="11"/>
  <c r="H66" i="11"/>
  <c r="I66" i="11"/>
  <c r="P66" i="11"/>
  <c r="G67" i="11"/>
  <c r="H67" i="11"/>
  <c r="I67" i="11"/>
  <c r="P67" i="11"/>
  <c r="G68" i="11"/>
  <c r="H68" i="11"/>
  <c r="I68" i="11"/>
  <c r="P68" i="11"/>
  <c r="G69" i="11"/>
  <c r="H69" i="11"/>
  <c r="I69" i="11"/>
  <c r="P69" i="11"/>
  <c r="G70" i="11"/>
  <c r="H70" i="11"/>
  <c r="I70" i="11"/>
  <c r="P70" i="11"/>
  <c r="G71" i="11"/>
  <c r="H71" i="11"/>
  <c r="I71" i="11"/>
  <c r="P71" i="11"/>
  <c r="G72" i="11"/>
  <c r="H72" i="11"/>
  <c r="I72" i="11"/>
  <c r="P72" i="11"/>
  <c r="G73" i="11"/>
  <c r="H73" i="11"/>
  <c r="I73" i="11"/>
  <c r="P73" i="11"/>
  <c r="G74" i="11"/>
  <c r="H74" i="11"/>
  <c r="I74" i="11"/>
  <c r="P74" i="11"/>
  <c r="G75" i="11"/>
  <c r="H75" i="11"/>
  <c r="I75" i="11"/>
  <c r="P75" i="11"/>
  <c r="G76" i="11"/>
  <c r="H76" i="11"/>
  <c r="I76" i="11"/>
  <c r="P76" i="11"/>
  <c r="G77" i="11"/>
  <c r="H77" i="11"/>
  <c r="I77" i="11"/>
  <c r="P77" i="11"/>
  <c r="G78" i="11"/>
  <c r="H78" i="11"/>
  <c r="I78" i="11"/>
  <c r="P78" i="11"/>
  <c r="G79" i="11"/>
  <c r="H79" i="11"/>
  <c r="I79" i="11"/>
  <c r="P79" i="11"/>
  <c r="G80" i="11"/>
  <c r="H80" i="11"/>
  <c r="I80" i="11"/>
  <c r="P80" i="11"/>
  <c r="G81" i="11"/>
  <c r="H81" i="11"/>
  <c r="I81" i="11"/>
  <c r="P81" i="11"/>
  <c r="G82" i="11"/>
  <c r="H82" i="11"/>
  <c r="I82" i="11"/>
  <c r="P82" i="11"/>
  <c r="G83" i="11"/>
  <c r="H83" i="11"/>
  <c r="I83" i="11"/>
  <c r="P83" i="11"/>
  <c r="G84" i="11"/>
  <c r="H84" i="11"/>
  <c r="I84" i="11"/>
  <c r="P84" i="11"/>
  <c r="G85" i="11"/>
  <c r="H85" i="11"/>
  <c r="I85" i="11"/>
  <c r="P85" i="11"/>
  <c r="G86" i="11"/>
  <c r="H86" i="11"/>
  <c r="I86" i="11"/>
  <c r="P86" i="11"/>
  <c r="G87" i="11"/>
  <c r="H87" i="11"/>
  <c r="I87" i="11"/>
  <c r="P87" i="11"/>
  <c r="G88" i="11"/>
  <c r="H88" i="11"/>
  <c r="I88" i="11"/>
  <c r="P88" i="11"/>
  <c r="G89" i="11"/>
  <c r="H89" i="11"/>
  <c r="I89" i="11"/>
  <c r="P89" i="11"/>
  <c r="G90" i="11"/>
  <c r="H90" i="11"/>
  <c r="I90" i="11"/>
  <c r="P90" i="11"/>
  <c r="G91" i="11"/>
  <c r="H91" i="11"/>
  <c r="I91" i="11"/>
  <c r="P91" i="11"/>
  <c r="G92" i="11"/>
  <c r="H92" i="11"/>
  <c r="I92" i="11"/>
  <c r="P92" i="11"/>
  <c r="G93" i="11"/>
  <c r="H93" i="11"/>
  <c r="I93" i="11"/>
  <c r="P93" i="11"/>
  <c r="G94" i="11"/>
  <c r="H94" i="11"/>
  <c r="I94" i="11"/>
  <c r="P94" i="11"/>
  <c r="G95" i="11"/>
  <c r="H95" i="11"/>
  <c r="I95" i="11"/>
  <c r="P95" i="11"/>
  <c r="G96" i="11"/>
  <c r="H96" i="11"/>
  <c r="I96" i="11"/>
  <c r="P96" i="11"/>
  <c r="G97" i="11"/>
  <c r="H97" i="11"/>
  <c r="I97" i="11"/>
  <c r="P97" i="11"/>
  <c r="G98" i="11"/>
  <c r="H98" i="11"/>
  <c r="I98" i="11"/>
  <c r="P98" i="11"/>
  <c r="G99" i="11"/>
  <c r="H99" i="11"/>
  <c r="I99" i="11"/>
  <c r="P99" i="11"/>
  <c r="G100" i="11"/>
  <c r="H100" i="11"/>
  <c r="I100" i="11"/>
  <c r="P100" i="11"/>
  <c r="G101" i="11"/>
  <c r="H101" i="11"/>
  <c r="I101" i="11"/>
  <c r="P101" i="11"/>
  <c r="G102" i="11"/>
  <c r="H102" i="11"/>
  <c r="I102" i="11"/>
  <c r="P102" i="11"/>
  <c r="G103" i="11"/>
  <c r="H103" i="11"/>
  <c r="I103" i="11"/>
  <c r="P103" i="11"/>
  <c r="G104" i="11"/>
  <c r="H104" i="11"/>
  <c r="I104" i="11"/>
  <c r="P104" i="11"/>
  <c r="G105" i="11"/>
  <c r="H105" i="11"/>
  <c r="I105" i="11"/>
  <c r="P105" i="11"/>
  <c r="G106" i="11"/>
  <c r="H106" i="11"/>
  <c r="I106" i="11"/>
  <c r="P106" i="11"/>
  <c r="G107" i="11"/>
  <c r="H107" i="11"/>
  <c r="I107" i="11"/>
  <c r="P107" i="11"/>
  <c r="G108" i="11"/>
  <c r="H108" i="11"/>
  <c r="I108" i="11"/>
  <c r="P108" i="11"/>
  <c r="G109" i="11"/>
  <c r="H109" i="11"/>
  <c r="I109" i="11"/>
  <c r="P109" i="11"/>
  <c r="G110" i="11"/>
  <c r="H110" i="11"/>
  <c r="I110" i="11"/>
  <c r="P110" i="11"/>
  <c r="G111" i="11"/>
  <c r="H111" i="11"/>
  <c r="I111" i="11"/>
  <c r="P111" i="11"/>
  <c r="G112" i="11"/>
  <c r="H112" i="11"/>
  <c r="I112" i="11"/>
  <c r="P112" i="11"/>
  <c r="G113" i="11"/>
  <c r="H113" i="11"/>
  <c r="I113" i="11"/>
  <c r="P113" i="11"/>
  <c r="G114" i="11"/>
  <c r="H114" i="11"/>
  <c r="I114" i="11"/>
  <c r="P114" i="11"/>
  <c r="G115" i="11"/>
  <c r="H115" i="11"/>
  <c r="I115" i="11"/>
  <c r="P115" i="11"/>
  <c r="G116" i="11"/>
  <c r="H116" i="11"/>
  <c r="I116" i="11"/>
  <c r="P116" i="11"/>
  <c r="G117" i="11"/>
  <c r="H117" i="11"/>
  <c r="I117" i="11"/>
  <c r="P117" i="11"/>
  <c r="G118" i="11"/>
  <c r="H118" i="11"/>
  <c r="I118" i="11"/>
  <c r="P118" i="11"/>
  <c r="G119" i="11"/>
  <c r="H119" i="11"/>
  <c r="I119" i="11"/>
  <c r="P119" i="11"/>
  <c r="G120" i="11"/>
  <c r="H120" i="11"/>
  <c r="I120" i="11"/>
  <c r="P120" i="11"/>
  <c r="G121" i="11"/>
  <c r="H121" i="11"/>
  <c r="I121" i="11"/>
  <c r="P121" i="11"/>
  <c r="G122" i="11"/>
  <c r="H122" i="11"/>
  <c r="I122" i="11"/>
  <c r="P122" i="11"/>
  <c r="G123" i="11"/>
  <c r="H123" i="11"/>
  <c r="I123" i="11"/>
  <c r="P123" i="11"/>
  <c r="G124" i="11"/>
  <c r="H124" i="11"/>
  <c r="I124" i="11"/>
  <c r="P124" i="11"/>
  <c r="G125" i="11"/>
  <c r="H125" i="11"/>
  <c r="I125" i="11"/>
  <c r="P125" i="11"/>
  <c r="G126" i="11"/>
  <c r="H126" i="11"/>
  <c r="I126" i="11"/>
  <c r="P126" i="11"/>
  <c r="G127" i="11"/>
  <c r="H127" i="11"/>
  <c r="I127" i="11"/>
  <c r="P127" i="11"/>
  <c r="G128" i="11"/>
  <c r="H128" i="11"/>
  <c r="I128" i="11"/>
  <c r="P128" i="11"/>
  <c r="G129" i="11"/>
  <c r="H129" i="11"/>
  <c r="I129" i="11"/>
  <c r="P129" i="11"/>
  <c r="G130" i="11"/>
  <c r="H130" i="11"/>
  <c r="I130" i="11"/>
  <c r="P130" i="11"/>
  <c r="G131" i="11"/>
  <c r="H131" i="11"/>
  <c r="I131" i="11"/>
  <c r="P131" i="11"/>
  <c r="G132" i="11"/>
  <c r="H132" i="11"/>
  <c r="I132" i="11"/>
  <c r="P132" i="11"/>
  <c r="G133" i="11"/>
  <c r="H133" i="11"/>
  <c r="I133" i="11"/>
  <c r="P133" i="11"/>
  <c r="G134" i="11"/>
  <c r="H134" i="11"/>
  <c r="I134" i="11"/>
  <c r="P134" i="11"/>
  <c r="G135" i="11"/>
  <c r="H135" i="11"/>
  <c r="I135" i="11"/>
  <c r="P135" i="11"/>
  <c r="G136" i="11"/>
  <c r="H136" i="11"/>
  <c r="I136" i="11"/>
  <c r="P136" i="11"/>
  <c r="G137" i="11"/>
  <c r="H137" i="11"/>
  <c r="I137" i="11"/>
  <c r="P137" i="11"/>
  <c r="G138" i="11"/>
  <c r="H138" i="11"/>
  <c r="I138" i="11"/>
  <c r="P138" i="11"/>
  <c r="G139" i="11"/>
  <c r="H139" i="11"/>
  <c r="I139" i="11"/>
  <c r="P139" i="11"/>
  <c r="G140" i="11"/>
  <c r="H140" i="11"/>
  <c r="I140" i="11"/>
  <c r="P140" i="11"/>
  <c r="G141" i="11"/>
  <c r="H141" i="11"/>
  <c r="I141" i="11"/>
  <c r="P141" i="11"/>
  <c r="G142" i="11"/>
  <c r="H142" i="11"/>
  <c r="I142" i="11"/>
  <c r="P142" i="11"/>
  <c r="G143" i="11"/>
  <c r="H143" i="11"/>
  <c r="I143" i="11"/>
  <c r="P143" i="11"/>
  <c r="G144" i="11"/>
  <c r="H144" i="11"/>
  <c r="I144" i="11"/>
  <c r="P144" i="11"/>
  <c r="G145" i="11"/>
  <c r="H145" i="11"/>
  <c r="I145" i="11"/>
  <c r="P145" i="11"/>
  <c r="G146" i="11"/>
  <c r="H146" i="11"/>
  <c r="I146" i="11"/>
  <c r="P146" i="11"/>
  <c r="G147" i="11"/>
  <c r="H147" i="11"/>
  <c r="I147" i="11"/>
  <c r="P147" i="11"/>
  <c r="G148" i="11"/>
  <c r="H148" i="11"/>
  <c r="I148" i="11"/>
  <c r="P148" i="11"/>
  <c r="G149" i="11"/>
  <c r="H149" i="11"/>
  <c r="I149" i="11"/>
  <c r="P149" i="11"/>
  <c r="G150" i="11"/>
  <c r="H150" i="11"/>
  <c r="I150" i="11"/>
  <c r="P150" i="11"/>
  <c r="G151" i="11"/>
  <c r="H151" i="11"/>
  <c r="I151" i="11"/>
  <c r="P151" i="11"/>
  <c r="G152" i="11"/>
  <c r="H152" i="11"/>
  <c r="I152" i="11"/>
  <c r="P152" i="11"/>
  <c r="G153" i="11"/>
  <c r="H153" i="11"/>
  <c r="I153" i="11"/>
  <c r="P153" i="11"/>
  <c r="G154" i="11"/>
  <c r="H154" i="11"/>
  <c r="I154" i="11"/>
  <c r="P154" i="11"/>
  <c r="G11" i="11"/>
  <c r="H11" i="11"/>
  <c r="I11" i="11"/>
  <c r="P11" i="11"/>
  <c r="G12" i="11"/>
  <c r="H12" i="11"/>
  <c r="I12" i="11"/>
  <c r="P12" i="11"/>
  <c r="G13" i="11"/>
  <c r="H13" i="11"/>
  <c r="I13" i="11"/>
  <c r="P13" i="11"/>
  <c r="G14" i="11"/>
  <c r="H14" i="11"/>
  <c r="I14" i="11"/>
  <c r="P14" i="11"/>
  <c r="G15" i="11"/>
  <c r="H15" i="11"/>
  <c r="I15" i="11"/>
  <c r="P15" i="11"/>
  <c r="G16" i="11"/>
  <c r="H16" i="11"/>
  <c r="I16" i="11"/>
  <c r="P16" i="11"/>
  <c r="G17" i="11"/>
  <c r="H17" i="11"/>
  <c r="I17" i="11"/>
  <c r="P17" i="11"/>
  <c r="G18" i="11"/>
  <c r="H18" i="11"/>
  <c r="I18" i="11"/>
  <c r="P18" i="11"/>
  <c r="G19" i="11"/>
  <c r="H19" i="11"/>
  <c r="I19" i="11"/>
  <c r="P19" i="11"/>
  <c r="G20" i="11"/>
  <c r="H20" i="11"/>
  <c r="I20" i="11"/>
  <c r="P20" i="11"/>
  <c r="G21" i="11"/>
  <c r="H21" i="11"/>
  <c r="I21" i="11"/>
  <c r="P21" i="11"/>
  <c r="G22" i="11"/>
  <c r="H22" i="11"/>
  <c r="I22" i="11"/>
  <c r="P22" i="11"/>
  <c r="G23" i="11"/>
  <c r="H23" i="11"/>
  <c r="I23" i="11"/>
  <c r="P23" i="11"/>
  <c r="G24" i="11"/>
  <c r="H24" i="11"/>
  <c r="I24" i="11"/>
  <c r="P24" i="11"/>
  <c r="G25" i="11"/>
  <c r="H25" i="11"/>
  <c r="I25" i="11"/>
  <c r="P25" i="11"/>
  <c r="G26" i="11"/>
  <c r="H26" i="11"/>
  <c r="I26" i="11"/>
  <c r="P26" i="11"/>
  <c r="G27" i="11"/>
  <c r="H27" i="11"/>
  <c r="I27" i="11"/>
  <c r="P27" i="11"/>
  <c r="G28" i="11"/>
  <c r="H28" i="11"/>
  <c r="I28" i="11"/>
  <c r="P28" i="11"/>
  <c r="G29" i="11"/>
  <c r="H29" i="11"/>
  <c r="I29" i="11"/>
  <c r="P29" i="11"/>
  <c r="G30" i="11"/>
  <c r="H30" i="11"/>
  <c r="I30" i="11"/>
  <c r="P30" i="11"/>
  <c r="G31" i="11"/>
  <c r="H31" i="11"/>
  <c r="I31" i="11"/>
  <c r="P31" i="11"/>
  <c r="G32" i="11"/>
  <c r="H32" i="11"/>
  <c r="I32" i="11"/>
  <c r="P32" i="11"/>
  <c r="G33" i="11"/>
  <c r="H33" i="11"/>
  <c r="I33" i="11"/>
  <c r="P33" i="11"/>
  <c r="G34" i="11"/>
  <c r="H34" i="11"/>
  <c r="I34" i="11"/>
  <c r="P34" i="11"/>
  <c r="G35" i="11"/>
  <c r="H35" i="11"/>
  <c r="I35" i="11"/>
  <c r="P35"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38" i="11"/>
  <c r="B139" i="11"/>
  <c r="B140" i="11"/>
  <c r="B141" i="11"/>
  <c r="B142" i="11"/>
  <c r="B143" i="11"/>
  <c r="B144" i="11"/>
  <c r="B145" i="11"/>
  <c r="B146" i="11"/>
  <c r="B147" i="11"/>
  <c r="B148" i="11"/>
  <c r="B149" i="11"/>
  <c r="B150" i="11"/>
  <c r="B151" i="11"/>
  <c r="B152" i="11"/>
  <c r="B153" i="11"/>
  <c r="F26" i="11"/>
  <c r="Z26" i="11" s="1"/>
  <c r="Y32" i="11"/>
  <c r="F34" i="11"/>
  <c r="Z34" i="11" s="1"/>
  <c r="Y35" i="11"/>
  <c r="F36" i="11"/>
  <c r="Z36" i="11" s="1"/>
  <c r="F37" i="11"/>
  <c r="Z37" i="11" s="1"/>
  <c r="F39" i="11"/>
  <c r="Z39" i="11" s="1"/>
  <c r="F42" i="11"/>
  <c r="Z42" i="11" s="1"/>
  <c r="S43" i="11"/>
  <c r="F44" i="11"/>
  <c r="Z44" i="11" s="1"/>
  <c r="Y48" i="11"/>
  <c r="F50" i="11"/>
  <c r="Z50" i="11" s="1"/>
  <c r="S51" i="11"/>
  <c r="F53" i="11"/>
  <c r="Z53" i="11" s="1"/>
  <c r="F55" i="11"/>
  <c r="Z55" i="11" s="1"/>
  <c r="F58" i="11"/>
  <c r="Z58" i="11" s="1"/>
  <c r="N59" i="11"/>
  <c r="F60" i="11"/>
  <c r="Z60" i="11" s="1"/>
  <c r="Y64" i="11"/>
  <c r="F66" i="11"/>
  <c r="Z66" i="11" s="1"/>
  <c r="S67" i="11"/>
  <c r="S68" i="11"/>
  <c r="F69" i="11"/>
  <c r="Z69" i="11" s="1"/>
  <c r="F71" i="11"/>
  <c r="Z71" i="11" s="1"/>
  <c r="S72" i="11"/>
  <c r="F74" i="11"/>
  <c r="Z74" i="11" s="1"/>
  <c r="N75" i="11"/>
  <c r="F76" i="11"/>
  <c r="Z76" i="11" s="1"/>
  <c r="Y80" i="11"/>
  <c r="F82" i="11"/>
  <c r="Z82" i="11" s="1"/>
  <c r="S83" i="11"/>
  <c r="F85" i="11"/>
  <c r="Z85" i="11" s="1"/>
  <c r="F87" i="11"/>
  <c r="Z87" i="11" s="1"/>
  <c r="F90" i="11"/>
  <c r="Z90" i="11" s="1"/>
  <c r="S91" i="11"/>
  <c r="F92" i="11"/>
  <c r="Z92" i="11" s="1"/>
  <c r="S95" i="11"/>
  <c r="Y96" i="11"/>
  <c r="F98" i="11"/>
  <c r="Z98" i="11" s="1"/>
  <c r="Y99" i="11"/>
  <c r="F101" i="11"/>
  <c r="Z101" i="11" s="1"/>
  <c r="F103" i="11"/>
  <c r="Z103" i="11" s="1"/>
  <c r="F106" i="11"/>
  <c r="Z106" i="11" s="1"/>
  <c r="N107" i="11"/>
  <c r="F108" i="11"/>
  <c r="Z108" i="11" s="1"/>
  <c r="Y112" i="11"/>
  <c r="F114" i="11"/>
  <c r="Z114" i="11" s="1"/>
  <c r="F115" i="11"/>
  <c r="Z115" i="11" s="1"/>
  <c r="F117" i="11"/>
  <c r="Z117" i="11" s="1"/>
  <c r="F119" i="11"/>
  <c r="Z119" i="11" s="1"/>
  <c r="S120" i="11"/>
  <c r="F122" i="11"/>
  <c r="Z122" i="11" s="1"/>
  <c r="N123" i="11"/>
  <c r="F124" i="11"/>
  <c r="Z124" i="11" s="1"/>
  <c r="F126" i="11"/>
  <c r="Z126" i="11" s="1"/>
  <c r="Y128" i="11"/>
  <c r="F130" i="11"/>
  <c r="Z130" i="11" s="1"/>
  <c r="F132" i="11"/>
  <c r="Z132" i="11" s="1"/>
  <c r="F133" i="11"/>
  <c r="Z133" i="11" s="1"/>
  <c r="F135" i="11"/>
  <c r="Z135" i="11" s="1"/>
  <c r="F138" i="11"/>
  <c r="Z138" i="11" s="1"/>
  <c r="N139" i="11"/>
  <c r="F140" i="11"/>
  <c r="Z140" i="11" s="1"/>
  <c r="Y143" i="11"/>
  <c r="Y144" i="11"/>
  <c r="F146" i="11"/>
  <c r="Z146" i="11" s="1"/>
  <c r="F148" i="11"/>
  <c r="Z148" i="11" s="1"/>
  <c r="F149" i="11"/>
  <c r="Z149" i="11" s="1"/>
  <c r="F151" i="11"/>
  <c r="Z151" i="11" s="1"/>
  <c r="S152" i="11"/>
  <c r="F154" i="11"/>
  <c r="Z154" i="11" s="1"/>
  <c r="S20" i="11"/>
  <c r="S22" i="11"/>
  <c r="F23" i="11"/>
  <c r="Z23" i="11" s="1"/>
  <c r="A10" i="3"/>
  <c r="S32" i="11" l="1"/>
  <c r="J21" i="11"/>
  <c r="E21" i="11"/>
  <c r="E131" i="11"/>
  <c r="J131" i="11"/>
  <c r="E63" i="11"/>
  <c r="J63" i="11"/>
  <c r="J47" i="11"/>
  <c r="E47" i="11"/>
  <c r="E31" i="11"/>
  <c r="J31" i="11"/>
  <c r="F33" i="11"/>
  <c r="Z33" i="11" s="1"/>
  <c r="S23" i="11"/>
  <c r="N21" i="11"/>
  <c r="S144" i="11"/>
  <c r="S128" i="11"/>
  <c r="S112" i="11"/>
  <c r="S96" i="11"/>
  <c r="S80" i="11"/>
  <c r="S64" i="11"/>
  <c r="S48" i="11"/>
  <c r="Y151" i="11"/>
  <c r="Y135" i="11"/>
  <c r="Y119" i="11"/>
  <c r="Y103" i="11"/>
  <c r="Y87" i="11"/>
  <c r="Y71" i="11"/>
  <c r="Y55" i="11"/>
  <c r="Y39" i="11"/>
  <c r="Y23" i="11"/>
  <c r="E116" i="11"/>
  <c r="J116" i="11"/>
  <c r="S153" i="11"/>
  <c r="N151" i="11"/>
  <c r="F147" i="11"/>
  <c r="Z147" i="11" s="1"/>
  <c r="S137" i="11"/>
  <c r="N135" i="11"/>
  <c r="F131" i="11"/>
  <c r="Z131" i="11" s="1"/>
  <c r="S121" i="11"/>
  <c r="N119" i="11"/>
  <c r="S105" i="11"/>
  <c r="N103" i="11"/>
  <c r="F99" i="11"/>
  <c r="Z99" i="11" s="1"/>
  <c r="S89" i="11"/>
  <c r="N87" i="11"/>
  <c r="F83" i="11"/>
  <c r="Z83" i="11" s="1"/>
  <c r="S73" i="11"/>
  <c r="N71" i="11"/>
  <c r="F67" i="11"/>
  <c r="Z67" i="11" s="1"/>
  <c r="S57" i="11"/>
  <c r="F51" i="11"/>
  <c r="Z51" i="11" s="1"/>
  <c r="S41" i="11"/>
  <c r="N39" i="11"/>
  <c r="Y150" i="11"/>
  <c r="Y134" i="11"/>
  <c r="Y118" i="11"/>
  <c r="Y102" i="11"/>
  <c r="Y86" i="11"/>
  <c r="Y70" i="11"/>
  <c r="Y54" i="11"/>
  <c r="Y38" i="11"/>
  <c r="Y22" i="11"/>
  <c r="E115" i="11"/>
  <c r="J115" i="11"/>
  <c r="E111" i="11"/>
  <c r="J111" i="11"/>
  <c r="J142" i="11"/>
  <c r="E142" i="11"/>
  <c r="E110" i="11"/>
  <c r="J110" i="11"/>
  <c r="E94" i="11"/>
  <c r="J94" i="11"/>
  <c r="E78" i="11"/>
  <c r="J78" i="11"/>
  <c r="J62" i="11"/>
  <c r="E62" i="11"/>
  <c r="E46" i="11"/>
  <c r="J46" i="11"/>
  <c r="X46" i="11" s="1"/>
  <c r="E30" i="11"/>
  <c r="J30" i="11"/>
  <c r="J141" i="11"/>
  <c r="E141" i="11"/>
  <c r="E125" i="11"/>
  <c r="J125" i="11"/>
  <c r="E109" i="11"/>
  <c r="J109" i="11"/>
  <c r="J93" i="11"/>
  <c r="E93" i="11"/>
  <c r="E77" i="11"/>
  <c r="J77" i="11"/>
  <c r="E61" i="11"/>
  <c r="J61" i="11"/>
  <c r="J45" i="11"/>
  <c r="E45" i="11"/>
  <c r="E29" i="11"/>
  <c r="J29" i="11"/>
  <c r="F35" i="11"/>
  <c r="Z35" i="11" s="1"/>
  <c r="S25" i="11"/>
  <c r="X23" i="11"/>
  <c r="S146" i="11"/>
  <c r="N144" i="11"/>
  <c r="S130" i="11"/>
  <c r="N128" i="11"/>
  <c r="S114" i="11"/>
  <c r="N112" i="11"/>
  <c r="S98" i="11"/>
  <c r="N96" i="11"/>
  <c r="S82" i="11"/>
  <c r="N80" i="11"/>
  <c r="S66" i="11"/>
  <c r="S50" i="11"/>
  <c r="N48" i="11"/>
  <c r="Y149" i="11"/>
  <c r="Y133" i="11"/>
  <c r="Y117" i="11"/>
  <c r="Y101" i="11"/>
  <c r="Y85" i="11"/>
  <c r="Y69" i="11"/>
  <c r="Y53" i="11"/>
  <c r="Y37" i="11"/>
  <c r="Y21" i="11"/>
  <c r="J52" i="11"/>
  <c r="E52" i="11"/>
  <c r="E140" i="11"/>
  <c r="J140" i="11"/>
  <c r="E124" i="11"/>
  <c r="J124" i="11"/>
  <c r="E108" i="11"/>
  <c r="J108" i="11"/>
  <c r="E92" i="11"/>
  <c r="J92" i="11"/>
  <c r="E76" i="11"/>
  <c r="J76" i="11"/>
  <c r="E60" i="11"/>
  <c r="J60" i="11"/>
  <c r="E44" i="11"/>
  <c r="J44" i="11"/>
  <c r="E28" i="11"/>
  <c r="J28" i="11"/>
  <c r="S34" i="11"/>
  <c r="N32" i="11"/>
  <c r="F28" i="11"/>
  <c r="Z28" i="11" s="1"/>
  <c r="S139" i="11"/>
  <c r="S123" i="11"/>
  <c r="S107" i="11"/>
  <c r="S75" i="11"/>
  <c r="S59" i="11"/>
  <c r="Y148" i="11"/>
  <c r="Y132" i="11"/>
  <c r="Y116" i="11"/>
  <c r="Y100" i="11"/>
  <c r="Y84" i="11"/>
  <c r="Y68" i="11"/>
  <c r="Y52" i="11"/>
  <c r="Y36" i="11"/>
  <c r="Y20" i="11"/>
  <c r="J127" i="11"/>
  <c r="E127" i="11"/>
  <c r="J91" i="11"/>
  <c r="E91" i="11"/>
  <c r="J43" i="11"/>
  <c r="E43" i="11"/>
  <c r="J27" i="11"/>
  <c r="E27" i="11"/>
  <c r="S27" i="11"/>
  <c r="F21" i="11"/>
  <c r="Z21" i="11" s="1"/>
  <c r="S148" i="11"/>
  <c r="N146" i="11"/>
  <c r="F142" i="11"/>
  <c r="Z142" i="11" s="1"/>
  <c r="S132" i="11"/>
  <c r="X130" i="11"/>
  <c r="S116" i="11"/>
  <c r="X114" i="11"/>
  <c r="F110" i="11"/>
  <c r="Z110" i="11" s="1"/>
  <c r="S100" i="11"/>
  <c r="X98" i="11"/>
  <c r="F94" i="11"/>
  <c r="Z94" i="11" s="1"/>
  <c r="S84" i="11"/>
  <c r="F78" i="11"/>
  <c r="Z78" i="11" s="1"/>
  <c r="N66" i="11"/>
  <c r="F62" i="11"/>
  <c r="Z62" i="11" s="1"/>
  <c r="S52" i="11"/>
  <c r="X50" i="11"/>
  <c r="F46" i="11"/>
  <c r="Z46" i="11" s="1"/>
  <c r="S36" i="11"/>
  <c r="Y147" i="11"/>
  <c r="Y131" i="11"/>
  <c r="Y115" i="11"/>
  <c r="Y83" i="11"/>
  <c r="Y67" i="11"/>
  <c r="Y51" i="11"/>
  <c r="E68" i="11"/>
  <c r="J68" i="11"/>
  <c r="E79" i="11"/>
  <c r="J79" i="11"/>
  <c r="J138" i="11"/>
  <c r="E138" i="11"/>
  <c r="J26" i="11"/>
  <c r="E26" i="11"/>
  <c r="N34" i="11"/>
  <c r="F30" i="11"/>
  <c r="Z30" i="11" s="1"/>
  <c r="S141" i="11"/>
  <c r="S125" i="11"/>
  <c r="S109" i="11"/>
  <c r="S93" i="11"/>
  <c r="N91" i="11"/>
  <c r="S77" i="11"/>
  <c r="S61" i="11"/>
  <c r="S45" i="11"/>
  <c r="N43" i="11"/>
  <c r="Y146" i="11"/>
  <c r="Y130" i="11"/>
  <c r="Y114" i="11"/>
  <c r="Y98" i="11"/>
  <c r="Y82" i="11"/>
  <c r="Y66" i="11"/>
  <c r="Y50" i="11"/>
  <c r="Y34" i="11"/>
  <c r="J139" i="11"/>
  <c r="E139" i="11"/>
  <c r="J75" i="11"/>
  <c r="E75" i="11"/>
  <c r="J122" i="11"/>
  <c r="E122" i="11"/>
  <c r="J58" i="11"/>
  <c r="E58" i="11"/>
  <c r="J153" i="11"/>
  <c r="E153" i="11"/>
  <c r="J137" i="11"/>
  <c r="E137" i="11"/>
  <c r="J121" i="11"/>
  <c r="E121" i="11"/>
  <c r="J105" i="11"/>
  <c r="E105" i="11"/>
  <c r="J89" i="11"/>
  <c r="E89" i="11"/>
  <c r="J73" i="11"/>
  <c r="E73" i="11"/>
  <c r="J57" i="11"/>
  <c r="E57" i="11"/>
  <c r="J41" i="11"/>
  <c r="E41" i="11"/>
  <c r="J25" i="11"/>
  <c r="E25" i="11"/>
  <c r="S29" i="11"/>
  <c r="N27" i="11"/>
  <c r="S150" i="11"/>
  <c r="X148" i="11"/>
  <c r="F144" i="11"/>
  <c r="Z144" i="11" s="1"/>
  <c r="S134" i="11"/>
  <c r="N132" i="11"/>
  <c r="F128" i="11"/>
  <c r="Z128" i="11" s="1"/>
  <c r="S118" i="11"/>
  <c r="F112" i="11"/>
  <c r="Z112" i="11" s="1"/>
  <c r="S102" i="11"/>
  <c r="F96" i="11"/>
  <c r="Z96" i="11" s="1"/>
  <c r="S86" i="11"/>
  <c r="F80" i="11"/>
  <c r="Z80" i="11" s="1"/>
  <c r="S70" i="11"/>
  <c r="X68" i="11"/>
  <c r="F64" i="11"/>
  <c r="Z64" i="11" s="1"/>
  <c r="S54" i="11"/>
  <c r="X52" i="11"/>
  <c r="F48" i="11"/>
  <c r="Z48" i="11" s="1"/>
  <c r="S38" i="11"/>
  <c r="X36" i="11"/>
  <c r="Y145" i="11"/>
  <c r="Y129" i="11"/>
  <c r="Y113" i="11"/>
  <c r="Y97" i="11"/>
  <c r="Y81" i="11"/>
  <c r="Y65" i="11"/>
  <c r="Y49" i="11"/>
  <c r="Y33" i="11"/>
  <c r="J20" i="11"/>
  <c r="E20" i="11"/>
  <c r="J123" i="11"/>
  <c r="E123" i="11"/>
  <c r="J90" i="11"/>
  <c r="E90" i="11"/>
  <c r="E104" i="11"/>
  <c r="J104" i="11"/>
  <c r="E56" i="11"/>
  <c r="J56" i="11"/>
  <c r="E40" i="11"/>
  <c r="J40" i="11"/>
  <c r="F32" i="11"/>
  <c r="Z32" i="11" s="1"/>
  <c r="X20" i="11"/>
  <c r="F153" i="11"/>
  <c r="Z153" i="11" s="1"/>
  <c r="S143" i="11"/>
  <c r="N141" i="11"/>
  <c r="F137" i="11"/>
  <c r="Z137" i="11" s="1"/>
  <c r="S127" i="11"/>
  <c r="N125" i="11"/>
  <c r="F121" i="11"/>
  <c r="Z121" i="11" s="1"/>
  <c r="S111" i="11"/>
  <c r="N109" i="11"/>
  <c r="F105" i="11"/>
  <c r="Z105" i="11" s="1"/>
  <c r="X93" i="11"/>
  <c r="F89" i="11"/>
  <c r="Z89" i="11" s="1"/>
  <c r="S79" i="11"/>
  <c r="N77" i="11"/>
  <c r="F73" i="11"/>
  <c r="Z73" i="11" s="1"/>
  <c r="S63" i="11"/>
  <c r="N61" i="11"/>
  <c r="F57" i="11"/>
  <c r="Z57" i="11" s="1"/>
  <c r="S47" i="11"/>
  <c r="N45" i="11"/>
  <c r="F41" i="11"/>
  <c r="Z41" i="11" s="1"/>
  <c r="E84" i="11"/>
  <c r="J84" i="11"/>
  <c r="X84" i="11" s="1"/>
  <c r="E95" i="11"/>
  <c r="J95" i="11"/>
  <c r="J126" i="11"/>
  <c r="E126" i="11"/>
  <c r="J107" i="11"/>
  <c r="E107" i="11"/>
  <c r="J154" i="11"/>
  <c r="E154" i="11"/>
  <c r="J74" i="11"/>
  <c r="E74" i="11"/>
  <c r="E136" i="11"/>
  <c r="J136" i="11"/>
  <c r="E88" i="11"/>
  <c r="J88" i="11"/>
  <c r="J23" i="11"/>
  <c r="E23" i="11"/>
  <c r="J151" i="11"/>
  <c r="X151" i="11" s="1"/>
  <c r="E151" i="11"/>
  <c r="J135" i="11"/>
  <c r="E135" i="11"/>
  <c r="J119" i="11"/>
  <c r="E119" i="11"/>
  <c r="J103" i="11"/>
  <c r="E103" i="11"/>
  <c r="J87" i="11"/>
  <c r="E87" i="11"/>
  <c r="J71" i="11"/>
  <c r="E71" i="11"/>
  <c r="J55" i="11"/>
  <c r="E55" i="11"/>
  <c r="J39" i="11"/>
  <c r="E39" i="11"/>
  <c r="S31" i="11"/>
  <c r="X29" i="11"/>
  <c r="F25" i="11"/>
  <c r="Z25" i="11" s="1"/>
  <c r="S136" i="11"/>
  <c r="S104" i="11"/>
  <c r="S88" i="11"/>
  <c r="S56" i="11"/>
  <c r="S40" i="11"/>
  <c r="Y127" i="11"/>
  <c r="Y111" i="11"/>
  <c r="Y95" i="11"/>
  <c r="Y79" i="11"/>
  <c r="Y63" i="11"/>
  <c r="Y47" i="11"/>
  <c r="Y31" i="11"/>
  <c r="J100" i="11"/>
  <c r="E100" i="11"/>
  <c r="J99" i="11"/>
  <c r="E99" i="11"/>
  <c r="J143" i="11"/>
  <c r="E143" i="11"/>
  <c r="J59" i="11"/>
  <c r="E59" i="11"/>
  <c r="J106" i="11"/>
  <c r="E106" i="11"/>
  <c r="J42" i="11"/>
  <c r="E42" i="11"/>
  <c r="E24" i="11"/>
  <c r="J24" i="11"/>
  <c r="E152" i="11"/>
  <c r="J152" i="11"/>
  <c r="E120" i="11"/>
  <c r="J120" i="11"/>
  <c r="E72" i="11"/>
  <c r="J72" i="11"/>
  <c r="J22" i="11"/>
  <c r="E22" i="11"/>
  <c r="J150" i="11"/>
  <c r="E150" i="11"/>
  <c r="J134" i="11"/>
  <c r="E134" i="11"/>
  <c r="J118" i="11"/>
  <c r="E118" i="11"/>
  <c r="J102" i="11"/>
  <c r="E102" i="11"/>
  <c r="J86" i="11"/>
  <c r="E86" i="11"/>
  <c r="J70" i="11"/>
  <c r="E70" i="11"/>
  <c r="J54" i="11"/>
  <c r="E54" i="11"/>
  <c r="J38" i="11"/>
  <c r="X38" i="11" s="1"/>
  <c r="E38" i="11"/>
  <c r="S24" i="11"/>
  <c r="N22" i="11"/>
  <c r="S145" i="11"/>
  <c r="X143" i="11"/>
  <c r="F139" i="11"/>
  <c r="Z139" i="11" s="1"/>
  <c r="S129" i="11"/>
  <c r="N127" i="11"/>
  <c r="F123" i="11"/>
  <c r="Z123" i="11" s="1"/>
  <c r="S113" i="11"/>
  <c r="X111" i="11"/>
  <c r="F107" i="11"/>
  <c r="Z107" i="11" s="1"/>
  <c r="S97" i="11"/>
  <c r="N95" i="11"/>
  <c r="F91" i="11"/>
  <c r="Z91" i="11" s="1"/>
  <c r="S81" i="11"/>
  <c r="X79" i="11"/>
  <c r="F75" i="11"/>
  <c r="Z75" i="11" s="1"/>
  <c r="S65" i="11"/>
  <c r="X63" i="11"/>
  <c r="F59" i="11"/>
  <c r="Z59" i="11" s="1"/>
  <c r="S49" i="11"/>
  <c r="N47" i="11"/>
  <c r="F43" i="11"/>
  <c r="Z43" i="11" s="1"/>
  <c r="Y142" i="11"/>
  <c r="Y126" i="11"/>
  <c r="Y110" i="11"/>
  <c r="Y94" i="11"/>
  <c r="Y78" i="11"/>
  <c r="Y62" i="11"/>
  <c r="Y46" i="11"/>
  <c r="Y30" i="11"/>
  <c r="J149" i="11"/>
  <c r="E149" i="11"/>
  <c r="J133" i="11"/>
  <c r="E133" i="11"/>
  <c r="J117" i="11"/>
  <c r="E117" i="11"/>
  <c r="J101" i="11"/>
  <c r="E101" i="11"/>
  <c r="J85" i="11"/>
  <c r="E85" i="11"/>
  <c r="J69" i="11"/>
  <c r="E69" i="11"/>
  <c r="J53" i="11"/>
  <c r="E53" i="11"/>
  <c r="J37" i="11"/>
  <c r="E37" i="11"/>
  <c r="S33" i="11"/>
  <c r="X31" i="11"/>
  <c r="F27" i="11"/>
  <c r="Z27" i="11" s="1"/>
  <c r="S154" i="11"/>
  <c r="N152" i="11"/>
  <c r="S138" i="11"/>
  <c r="X136" i="11"/>
  <c r="S122" i="11"/>
  <c r="N120" i="11"/>
  <c r="F116" i="11"/>
  <c r="Z116" i="11" s="1"/>
  <c r="S106" i="11"/>
  <c r="N104" i="11"/>
  <c r="F100" i="11"/>
  <c r="Z100" i="11" s="1"/>
  <c r="S90" i="11"/>
  <c r="N88" i="11"/>
  <c r="F84" i="11"/>
  <c r="Z84" i="11" s="1"/>
  <c r="S74" i="11"/>
  <c r="X72" i="11"/>
  <c r="F68" i="11"/>
  <c r="Z68" i="11" s="1"/>
  <c r="S58" i="11"/>
  <c r="N56" i="11"/>
  <c r="F52" i="11"/>
  <c r="Z52" i="11" s="1"/>
  <c r="S42" i="11"/>
  <c r="X40" i="11"/>
  <c r="Y141" i="11"/>
  <c r="Y125" i="11"/>
  <c r="Y109" i="11"/>
  <c r="Y93" i="11"/>
  <c r="Y77" i="11"/>
  <c r="Y61" i="11"/>
  <c r="Y45" i="11"/>
  <c r="Y29" i="11"/>
  <c r="E36" i="11"/>
  <c r="J36" i="11"/>
  <c r="S26" i="11"/>
  <c r="X24" i="11"/>
  <c r="F20" i="11"/>
  <c r="Z20" i="11" s="1"/>
  <c r="S147" i="11"/>
  <c r="F141" i="11"/>
  <c r="Z141" i="11" s="1"/>
  <c r="S131" i="11"/>
  <c r="F125" i="11"/>
  <c r="Z125" i="11" s="1"/>
  <c r="S115" i="11"/>
  <c r="F109" i="11"/>
  <c r="Z109" i="11" s="1"/>
  <c r="S99" i="11"/>
  <c r="F93" i="11"/>
  <c r="Z93" i="11" s="1"/>
  <c r="F77" i="11"/>
  <c r="Z77" i="11" s="1"/>
  <c r="F61" i="11"/>
  <c r="Z61" i="11" s="1"/>
  <c r="F45" i="11"/>
  <c r="Z45" i="11" s="1"/>
  <c r="Y140" i="11"/>
  <c r="Y124" i="11"/>
  <c r="Y108" i="11"/>
  <c r="Y92" i="11"/>
  <c r="Y76" i="11"/>
  <c r="Y60" i="11"/>
  <c r="Y44" i="11"/>
  <c r="Y28" i="11"/>
  <c r="J35" i="11"/>
  <c r="E35" i="11"/>
  <c r="S35" i="11"/>
  <c r="F29" i="11"/>
  <c r="Z29" i="11" s="1"/>
  <c r="N154" i="11"/>
  <c r="F150" i="11"/>
  <c r="Z150" i="11" s="1"/>
  <c r="S140" i="11"/>
  <c r="N138" i="11"/>
  <c r="F134" i="11"/>
  <c r="Z134" i="11" s="1"/>
  <c r="S124" i="11"/>
  <c r="N122" i="11"/>
  <c r="F118" i="11"/>
  <c r="Z118" i="11" s="1"/>
  <c r="S108" i="11"/>
  <c r="N106" i="11"/>
  <c r="F102" i="11"/>
  <c r="Z102" i="11" s="1"/>
  <c r="S92" i="11"/>
  <c r="N90" i="11"/>
  <c r="F86" i="11"/>
  <c r="Z86" i="11" s="1"/>
  <c r="S76" i="11"/>
  <c r="N74" i="11"/>
  <c r="F70" i="11"/>
  <c r="Z70" i="11" s="1"/>
  <c r="S60" i="11"/>
  <c r="N58" i="11"/>
  <c r="F54" i="11"/>
  <c r="Z54" i="11" s="1"/>
  <c r="S44" i="11"/>
  <c r="N42" i="11"/>
  <c r="F38" i="11"/>
  <c r="Z38" i="11" s="1"/>
  <c r="Y139" i="11"/>
  <c r="Y123" i="11"/>
  <c r="Y107" i="11"/>
  <c r="Y91" i="11"/>
  <c r="Y75" i="11"/>
  <c r="Y59" i="11"/>
  <c r="Y43" i="11"/>
  <c r="Y27" i="11"/>
  <c r="E132" i="11"/>
  <c r="J132" i="11"/>
  <c r="J83" i="11"/>
  <c r="E83" i="11"/>
  <c r="E67" i="11"/>
  <c r="J67" i="11"/>
  <c r="J51" i="11"/>
  <c r="E51" i="11"/>
  <c r="E146" i="11"/>
  <c r="J146" i="11"/>
  <c r="E130" i="11"/>
  <c r="J130" i="11"/>
  <c r="E114" i="11"/>
  <c r="J114" i="11"/>
  <c r="E98" i="11"/>
  <c r="J98" i="11"/>
  <c r="E82" i="11"/>
  <c r="J82" i="11"/>
  <c r="X82" i="11" s="1"/>
  <c r="E66" i="11"/>
  <c r="J66" i="11"/>
  <c r="E50" i="11"/>
  <c r="J50" i="11"/>
  <c r="E34" i="11"/>
  <c r="J34" i="11"/>
  <c r="S28" i="11"/>
  <c r="N26" i="11"/>
  <c r="F22" i="11"/>
  <c r="Z22" i="11" s="1"/>
  <c r="S149" i="11"/>
  <c r="F143" i="11"/>
  <c r="Z143" i="11" s="1"/>
  <c r="S133" i="11"/>
  <c r="X131" i="11"/>
  <c r="F127" i="11"/>
  <c r="Z127" i="11" s="1"/>
  <c r="S117" i="11"/>
  <c r="N115" i="11"/>
  <c r="F111" i="11"/>
  <c r="Z111" i="11" s="1"/>
  <c r="S101" i="11"/>
  <c r="X99" i="11"/>
  <c r="F95" i="11"/>
  <c r="Z95" i="11" s="1"/>
  <c r="S85" i="11"/>
  <c r="N83" i="11"/>
  <c r="F79" i="11"/>
  <c r="Z79" i="11" s="1"/>
  <c r="S69" i="11"/>
  <c r="N67" i="11"/>
  <c r="F63" i="11"/>
  <c r="Z63" i="11" s="1"/>
  <c r="S53" i="11"/>
  <c r="N51" i="11"/>
  <c r="F47" i="11"/>
  <c r="Z47" i="11" s="1"/>
  <c r="S37" i="11"/>
  <c r="Y154" i="11"/>
  <c r="Y138" i="11"/>
  <c r="Y122" i="11"/>
  <c r="Y106" i="11"/>
  <c r="Y90" i="11"/>
  <c r="Y74" i="11"/>
  <c r="Y58" i="11"/>
  <c r="Y42" i="11"/>
  <c r="Y26" i="11"/>
  <c r="E49" i="11"/>
  <c r="J49" i="11"/>
  <c r="X49" i="11" s="1"/>
  <c r="E33" i="11"/>
  <c r="J33" i="11"/>
  <c r="X35" i="11"/>
  <c r="F31" i="11"/>
  <c r="Z31" i="11" s="1"/>
  <c r="S21" i="11"/>
  <c r="F152" i="11"/>
  <c r="Z152" i="11" s="1"/>
  <c r="S142" i="11"/>
  <c r="N140" i="11"/>
  <c r="F136" i="11"/>
  <c r="Z136" i="11" s="1"/>
  <c r="S126" i="11"/>
  <c r="N124" i="11"/>
  <c r="F120" i="11"/>
  <c r="Z120" i="11" s="1"/>
  <c r="S110" i="11"/>
  <c r="N108" i="11"/>
  <c r="F104" i="11"/>
  <c r="Z104" i="11" s="1"/>
  <c r="S94" i="11"/>
  <c r="X92" i="11"/>
  <c r="F88" i="11"/>
  <c r="Z88" i="11" s="1"/>
  <c r="S78" i="11"/>
  <c r="X76" i="11"/>
  <c r="F72" i="11"/>
  <c r="Z72" i="11" s="1"/>
  <c r="S62" i="11"/>
  <c r="X60" i="11"/>
  <c r="F56" i="11"/>
  <c r="Z56" i="11" s="1"/>
  <c r="S46" i="11"/>
  <c r="N44" i="11"/>
  <c r="F40" i="11"/>
  <c r="Z40" i="11" s="1"/>
  <c r="Y153" i="11"/>
  <c r="Y137" i="11"/>
  <c r="Y121" i="11"/>
  <c r="Y105" i="11"/>
  <c r="Y89" i="11"/>
  <c r="Y73" i="11"/>
  <c r="Y57" i="11"/>
  <c r="Y41" i="11"/>
  <c r="Y25" i="11"/>
  <c r="J148" i="11"/>
  <c r="E148" i="11"/>
  <c r="J147" i="11"/>
  <c r="X147" i="11" s="1"/>
  <c r="E147" i="11"/>
  <c r="E145" i="11"/>
  <c r="J145" i="11"/>
  <c r="X145" i="11" s="1"/>
  <c r="E129" i="11"/>
  <c r="J129" i="11"/>
  <c r="E113" i="11"/>
  <c r="J113" i="11"/>
  <c r="X113" i="11" s="1"/>
  <c r="E97" i="11"/>
  <c r="J97" i="11"/>
  <c r="X97" i="11" s="1"/>
  <c r="E81" i="11"/>
  <c r="J81" i="11"/>
  <c r="E65" i="11"/>
  <c r="J65" i="11"/>
  <c r="X65" i="11" s="1"/>
  <c r="J144" i="11"/>
  <c r="X144" i="11" s="1"/>
  <c r="E144" i="11"/>
  <c r="E128" i="11"/>
  <c r="J128" i="11"/>
  <c r="E112" i="11"/>
  <c r="J112" i="11"/>
  <c r="X112" i="11" s="1"/>
  <c r="J96" i="11"/>
  <c r="E96" i="11"/>
  <c r="J80" i="11"/>
  <c r="E80" i="11"/>
  <c r="E64" i="11"/>
  <c r="J64" i="11"/>
  <c r="J48" i="11"/>
  <c r="E48" i="11"/>
  <c r="E32" i="11"/>
  <c r="J32" i="11"/>
  <c r="S30" i="11"/>
  <c r="N28" i="11"/>
  <c r="F24" i="11"/>
  <c r="Z24" i="11" s="1"/>
  <c r="S151" i="11"/>
  <c r="N149" i="11"/>
  <c r="F145" i="11"/>
  <c r="Z145" i="11" s="1"/>
  <c r="S135" i="11"/>
  <c r="N133" i="11"/>
  <c r="F129" i="11"/>
  <c r="Z129" i="11" s="1"/>
  <c r="S119" i="11"/>
  <c r="N117" i="11"/>
  <c r="F113" i="11"/>
  <c r="Z113" i="11" s="1"/>
  <c r="S103" i="11"/>
  <c r="N101" i="11"/>
  <c r="F97" i="11"/>
  <c r="Z97" i="11" s="1"/>
  <c r="S87" i="11"/>
  <c r="N85" i="11"/>
  <c r="F81" i="11"/>
  <c r="Z81" i="11" s="1"/>
  <c r="S71" i="11"/>
  <c r="N69" i="11"/>
  <c r="F65" i="11"/>
  <c r="Z65" i="11" s="1"/>
  <c r="S55" i="11"/>
  <c r="N53" i="11"/>
  <c r="F49" i="11"/>
  <c r="Z49" i="11" s="1"/>
  <c r="S39" i="11"/>
  <c r="N37" i="11"/>
  <c r="Y152" i="11"/>
  <c r="Y136" i="11"/>
  <c r="Y120" i="11"/>
  <c r="Y104" i="11"/>
  <c r="Y88" i="11"/>
  <c r="Y72" i="11"/>
  <c r="Y56" i="11"/>
  <c r="Y40" i="11"/>
  <c r="Y24" i="11"/>
  <c r="X43" i="11"/>
  <c r="X96" i="11"/>
  <c r="N72" i="11"/>
  <c r="X81" i="11"/>
  <c r="N81" i="11"/>
  <c r="N65" i="11"/>
  <c r="N49" i="11"/>
  <c r="N97" i="11"/>
  <c r="X33" i="11"/>
  <c r="N33" i="11"/>
  <c r="N113" i="11"/>
  <c r="N142" i="11"/>
  <c r="X142" i="11"/>
  <c r="N126" i="11"/>
  <c r="X126" i="11"/>
  <c r="X110" i="11"/>
  <c r="N110" i="11"/>
  <c r="X94" i="11"/>
  <c r="N94" i="11"/>
  <c r="X78" i="11"/>
  <c r="N78" i="11"/>
  <c r="N62" i="11"/>
  <c r="X62" i="11"/>
  <c r="N46" i="11"/>
  <c r="X59" i="11"/>
  <c r="N145" i="11"/>
  <c r="X135" i="11"/>
  <c r="X71" i="11"/>
  <c r="N55" i="11"/>
  <c r="X55" i="11"/>
  <c r="X75" i="11"/>
  <c r="N147" i="11"/>
  <c r="N23" i="11"/>
  <c r="X30" i="11"/>
  <c r="N30" i="11"/>
  <c r="X89" i="11"/>
  <c r="N89" i="11"/>
  <c r="N73" i="11"/>
  <c r="X73" i="11"/>
  <c r="N57" i="11"/>
  <c r="X57" i="11"/>
  <c r="N41" i="11"/>
  <c r="X41" i="11"/>
  <c r="X107" i="11"/>
  <c r="X129" i="11"/>
  <c r="N129" i="11"/>
  <c r="N98" i="11"/>
  <c r="N82" i="11"/>
  <c r="X123" i="11"/>
  <c r="N31" i="11"/>
  <c r="N153" i="11"/>
  <c r="X153" i="11"/>
  <c r="N137" i="11"/>
  <c r="X137" i="11"/>
  <c r="N121" i="11"/>
  <c r="X121" i="11"/>
  <c r="N105" i="11"/>
  <c r="X105" i="11"/>
  <c r="N25" i="11"/>
  <c r="X25" i="11"/>
  <c r="X139" i="11"/>
  <c r="X116" i="11"/>
  <c r="N116" i="11"/>
  <c r="X100" i="11"/>
  <c r="N100" i="11"/>
  <c r="N84" i="11"/>
  <c r="X77" i="11"/>
  <c r="N150" i="11"/>
  <c r="X150" i="11"/>
  <c r="N134" i="11"/>
  <c r="X134" i="11"/>
  <c r="N118" i="11"/>
  <c r="X118" i="11"/>
  <c r="N102" i="11"/>
  <c r="X102" i="11"/>
  <c r="N86" i="11"/>
  <c r="X86" i="11"/>
  <c r="N70" i="11"/>
  <c r="X70" i="11"/>
  <c r="N54" i="11"/>
  <c r="X54" i="11"/>
  <c r="N38" i="11"/>
  <c r="A8" i="3"/>
  <c r="A9" i="3"/>
  <c r="A7" i="3"/>
  <c r="N79" i="11" l="1"/>
  <c r="X128" i="11"/>
  <c r="X91" i="11"/>
  <c r="X106" i="11"/>
  <c r="X124" i="11"/>
  <c r="X133" i="11"/>
  <c r="X119" i="11"/>
  <c r="X66" i="11"/>
  <c r="X27" i="11"/>
  <c r="N136" i="11"/>
  <c r="N92" i="11"/>
  <c r="X42" i="11"/>
  <c r="X48" i="11"/>
  <c r="X47" i="11"/>
  <c r="X141" i="11"/>
  <c r="X109" i="11"/>
  <c r="X45" i="11"/>
  <c r="X39" i="11"/>
  <c r="X125" i="11"/>
  <c r="N40" i="11"/>
  <c r="X21" i="11"/>
  <c r="N29" i="11"/>
  <c r="N68" i="11"/>
  <c r="X132" i="11"/>
  <c r="X146" i="11"/>
  <c r="X87" i="11"/>
  <c r="X80" i="11"/>
  <c r="X88" i="11"/>
  <c r="N50" i="11"/>
  <c r="N111" i="11"/>
  <c r="N52" i="11"/>
  <c r="X61" i="11"/>
  <c r="N130" i="11"/>
  <c r="X103" i="11"/>
  <c r="X58" i="11"/>
  <c r="X95" i="11"/>
  <c r="N36" i="11"/>
  <c r="X149" i="11"/>
  <c r="N148" i="11"/>
  <c r="X34" i="11"/>
  <c r="X101" i="11"/>
  <c r="N63" i="11"/>
  <c r="N35" i="11"/>
  <c r="X120" i="11"/>
  <c r="N143" i="11"/>
  <c r="X22" i="11"/>
  <c r="X127" i="11"/>
  <c r="X108" i="11"/>
  <c r="X74" i="11"/>
  <c r="N131" i="11"/>
  <c r="X51" i="11"/>
  <c r="X83" i="11"/>
  <c r="X115" i="11"/>
  <c r="X140" i="11"/>
  <c r="X26" i="11"/>
  <c r="X28" i="11"/>
  <c r="X104" i="11"/>
  <c r="N60" i="11"/>
  <c r="X152" i="11"/>
  <c r="N76" i="11"/>
  <c r="X56" i="11"/>
  <c r="N20" i="11"/>
  <c r="N24" i="11"/>
  <c r="X90" i="11"/>
  <c r="N64" i="11"/>
  <c r="X64" i="11"/>
  <c r="X154" i="11"/>
  <c r="N114" i="11"/>
  <c r="X53" i="11"/>
  <c r="X69" i="11"/>
  <c r="X32" i="11"/>
  <c r="X37" i="11"/>
  <c r="X138" i="11"/>
  <c r="X85" i="11"/>
  <c r="E18" i="11"/>
  <c r="J18" i="11"/>
  <c r="F18" i="11"/>
  <c r="Z18" i="11" s="1"/>
  <c r="Y18" i="11"/>
  <c r="S18" i="11"/>
  <c r="X122" i="11"/>
  <c r="X44" i="11"/>
  <c r="X67" i="11"/>
  <c r="J19" i="11"/>
  <c r="E19" i="11"/>
  <c r="S19" i="11"/>
  <c r="Y19" i="11"/>
  <c r="F19" i="11"/>
  <c r="Z19" i="11" s="1"/>
  <c r="E17" i="11"/>
  <c r="J17" i="11"/>
  <c r="S17" i="11"/>
  <c r="Y17" i="11"/>
  <c r="F17" i="11"/>
  <c r="Z17" i="11" s="1"/>
  <c r="J16" i="11"/>
  <c r="E16" i="11"/>
  <c r="Y16" i="11"/>
  <c r="F16" i="11"/>
  <c r="Z16" i="11" s="1"/>
  <c r="S16" i="11"/>
  <c r="X117" i="11"/>
  <c r="E15" i="11"/>
  <c r="J15" i="11"/>
  <c r="F15" i="11"/>
  <c r="Z15" i="11" s="1"/>
  <c r="Y15" i="11"/>
  <c r="S15" i="11"/>
  <c r="E13" i="11"/>
  <c r="J13" i="11"/>
  <c r="F13" i="11"/>
  <c r="Z13" i="11" s="1"/>
  <c r="Y13" i="11"/>
  <c r="S13" i="11"/>
  <c r="E12" i="11"/>
  <c r="J12" i="11"/>
  <c r="S12" i="11"/>
  <c r="Y12" i="11"/>
  <c r="F12" i="11"/>
  <c r="Z12" i="11" s="1"/>
  <c r="N99" i="11"/>
  <c r="E14" i="11"/>
  <c r="J14" i="11"/>
  <c r="S14" i="11"/>
  <c r="Y14" i="11"/>
  <c r="F14" i="11"/>
  <c r="Z14" i="11" s="1"/>
  <c r="J11" i="11"/>
  <c r="E11" i="11"/>
  <c r="Y11" i="11"/>
  <c r="F11" i="11"/>
  <c r="Z11" i="11" s="1"/>
  <c r="S11" i="11"/>
  <c r="N93" i="11"/>
  <c r="I7" i="3"/>
  <c r="X14" i="11" l="1"/>
  <c r="N14" i="11"/>
  <c r="X17" i="11"/>
  <c r="N17" i="11"/>
  <c r="X15" i="11"/>
  <c r="N15" i="11"/>
  <c r="N19" i="11"/>
  <c r="X19" i="11"/>
  <c r="X12" i="11"/>
  <c r="N12" i="11"/>
  <c r="N16" i="11"/>
  <c r="X16" i="11"/>
  <c r="X18" i="11"/>
  <c r="N18" i="11"/>
  <c r="N11" i="11"/>
  <c r="X11" i="11"/>
  <c r="N13" i="11"/>
  <c r="X13" i="11"/>
  <c r="I8" i="3"/>
  <c r="I9"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406" i="3"/>
  <c r="I407" i="3"/>
  <c r="I408" i="3"/>
  <c r="I409" i="3"/>
  <c r="I410" i="3"/>
  <c r="I411" i="3"/>
  <c r="I412" i="3"/>
  <c r="I413" i="3"/>
  <c r="I414" i="3"/>
  <c r="I415" i="3"/>
  <c r="I416" i="3"/>
  <c r="I417" i="3"/>
  <c r="I418" i="3"/>
  <c r="I419" i="3"/>
  <c r="I420" i="3"/>
  <c r="I421" i="3"/>
  <c r="I422" i="3"/>
  <c r="I423" i="3"/>
  <c r="I424" i="3"/>
  <c r="I425" i="3"/>
  <c r="I426" i="3"/>
  <c r="I427" i="3"/>
  <c r="I428" i="3"/>
  <c r="I429" i="3"/>
  <c r="I430" i="3"/>
  <c r="I431" i="3"/>
  <c r="I432" i="3"/>
  <c r="I433" i="3"/>
  <c r="I434" i="3"/>
  <c r="I435" i="3"/>
  <c r="I436" i="3"/>
  <c r="I437" i="3"/>
  <c r="I438" i="3"/>
  <c r="I439" i="3"/>
  <c r="I440" i="3"/>
  <c r="I441" i="3"/>
  <c r="I442" i="3"/>
  <c r="I443" i="3"/>
  <c r="I444" i="3"/>
  <c r="I445" i="3"/>
  <c r="I446" i="3"/>
  <c r="I447" i="3"/>
  <c r="I448" i="3"/>
  <c r="I449" i="3"/>
  <c r="I450" i="3"/>
  <c r="I451" i="3"/>
  <c r="I452" i="3"/>
  <c r="I453" i="3"/>
  <c r="I454" i="3"/>
  <c r="I455" i="3"/>
  <c r="I456" i="3"/>
  <c r="I457" i="3"/>
  <c r="I458" i="3"/>
  <c r="I459" i="3"/>
  <c r="I460" i="3"/>
  <c r="I461" i="3"/>
  <c r="I462" i="3"/>
  <c r="I463" i="3"/>
  <c r="I464" i="3"/>
  <c r="I465" i="3"/>
  <c r="I466" i="3"/>
  <c r="I467" i="3"/>
  <c r="I468" i="3"/>
  <c r="I469" i="3"/>
  <c r="I470" i="3"/>
  <c r="I471" i="3"/>
  <c r="I472" i="3"/>
  <c r="I473" i="3"/>
  <c r="I474" i="3"/>
  <c r="I475" i="3"/>
  <c r="I476" i="3"/>
  <c r="I477" i="3"/>
  <c r="I478" i="3"/>
  <c r="I479" i="3"/>
  <c r="I480" i="3"/>
  <c r="I481" i="3"/>
  <c r="I482" i="3"/>
  <c r="I483" i="3"/>
  <c r="I484" i="3"/>
  <c r="I485" i="3"/>
  <c r="I486" i="3"/>
  <c r="I487" i="3"/>
  <c r="I488" i="3"/>
  <c r="I489" i="3"/>
  <c r="I490" i="3"/>
  <c r="I491" i="3"/>
  <c r="I492" i="3"/>
  <c r="I493" i="3"/>
  <c r="I494" i="3"/>
  <c r="I495" i="3"/>
  <c r="C15" i="5" l="1"/>
  <c r="C5" i="5" l="1"/>
  <c r="C6" i="5"/>
  <c r="C7" i="5"/>
  <c r="C8" i="5"/>
  <c r="C9" i="5"/>
  <c r="C10" i="5"/>
  <c r="C11" i="5"/>
  <c r="C12" i="5"/>
  <c r="C13" i="5"/>
  <c r="C14" i="5"/>
  <c r="C16" i="5"/>
  <c r="C17" i="5"/>
  <c r="C18" i="5"/>
  <c r="C19" i="5"/>
  <c r="C20" i="5"/>
  <c r="C21" i="5"/>
  <c r="C22" i="5"/>
  <c r="C23" i="5"/>
  <c r="C24" i="5"/>
  <c r="C25" i="5"/>
  <c r="C26" i="5"/>
  <c r="C27" i="5"/>
  <c r="C28" i="5"/>
  <c r="C29" i="5"/>
  <c r="C30" i="5"/>
  <c r="C4" i="5"/>
  <c r="G8" i="3" l="1"/>
  <c r="G9" i="3"/>
  <c r="G459" i="3"/>
  <c r="G427" i="3"/>
  <c r="G402" i="3"/>
  <c r="G483" i="3"/>
  <c r="G419" i="3"/>
  <c r="G491" i="3"/>
  <c r="G391" i="3"/>
  <c r="G451" i="3"/>
  <c r="G475" i="3"/>
  <c r="G443" i="3"/>
  <c r="G411" i="3"/>
  <c r="G467" i="3"/>
  <c r="G435" i="3"/>
  <c r="G488" i="3"/>
  <c r="G472" i="3"/>
  <c r="G456" i="3"/>
  <c r="G440" i="3"/>
  <c r="G416" i="3"/>
  <c r="G398" i="3"/>
  <c r="G377" i="3"/>
  <c r="G345" i="3"/>
  <c r="G313" i="3"/>
  <c r="G291" i="3"/>
  <c r="G487" i="3"/>
  <c r="G463" i="3"/>
  <c r="G447" i="3"/>
  <c r="G431" i="3"/>
  <c r="G415" i="3"/>
  <c r="G397" i="3"/>
  <c r="G375" i="3"/>
  <c r="G354" i="3"/>
  <c r="G322" i="3"/>
  <c r="G290" i="3"/>
  <c r="G480" i="3"/>
  <c r="G464" i="3"/>
  <c r="G448" i="3"/>
  <c r="G432" i="3"/>
  <c r="G424" i="3"/>
  <c r="G408" i="3"/>
  <c r="G387" i="3"/>
  <c r="G366" i="3"/>
  <c r="G355" i="3"/>
  <c r="G334" i="3"/>
  <c r="G323" i="3"/>
  <c r="G302" i="3"/>
  <c r="G281" i="3"/>
  <c r="G495" i="3"/>
  <c r="G479" i="3"/>
  <c r="G471" i="3"/>
  <c r="G455" i="3"/>
  <c r="G439" i="3"/>
  <c r="G423" i="3"/>
  <c r="G407" i="3"/>
  <c r="G386" i="3"/>
  <c r="G365" i="3"/>
  <c r="G343" i="3"/>
  <c r="G333" i="3"/>
  <c r="G311" i="3"/>
  <c r="G301" i="3"/>
  <c r="G492" i="3"/>
  <c r="G484" i="3"/>
  <c r="G476" i="3"/>
  <c r="G468" i="3"/>
  <c r="G460" i="3"/>
  <c r="G452" i="3"/>
  <c r="G444" i="3"/>
  <c r="G436" i="3"/>
  <c r="G428" i="3"/>
  <c r="G420" i="3"/>
  <c r="G412" i="3"/>
  <c r="G403" i="3"/>
  <c r="G393" i="3"/>
  <c r="G382" i="3"/>
  <c r="G371" i="3"/>
  <c r="G361" i="3"/>
  <c r="G350" i="3"/>
  <c r="G339" i="3"/>
  <c r="G329" i="3"/>
  <c r="G318" i="3"/>
  <c r="G307" i="3"/>
  <c r="G297" i="3"/>
  <c r="G286" i="3"/>
  <c r="G381" i="3"/>
  <c r="G370" i="3"/>
  <c r="G359" i="3"/>
  <c r="G349" i="3"/>
  <c r="G338" i="3"/>
  <c r="G327" i="3"/>
  <c r="G317" i="3"/>
  <c r="G306" i="3"/>
  <c r="G295" i="3"/>
  <c r="G285" i="3"/>
  <c r="G494" i="3"/>
  <c r="G490" i="3"/>
  <c r="G482" i="3"/>
  <c r="G474" i="3"/>
  <c r="G466" i="3"/>
  <c r="G462" i="3"/>
  <c r="G454" i="3"/>
  <c r="G446" i="3"/>
  <c r="G434" i="3"/>
  <c r="G426" i="3"/>
  <c r="G418" i="3"/>
  <c r="G410" i="3"/>
  <c r="G401" i="3"/>
  <c r="G390" i="3"/>
  <c r="G374" i="3"/>
  <c r="G369" i="3"/>
  <c r="G363" i="3"/>
  <c r="G358" i="3"/>
  <c r="G353" i="3"/>
  <c r="G347" i="3"/>
  <c r="G342" i="3"/>
  <c r="G337" i="3"/>
  <c r="G326" i="3"/>
  <c r="G321" i="3"/>
  <c r="G315" i="3"/>
  <c r="G310" i="3"/>
  <c r="G305" i="3"/>
  <c r="G299" i="3"/>
  <c r="G294" i="3"/>
  <c r="G289" i="3"/>
  <c r="G283" i="3"/>
  <c r="G7" i="3"/>
  <c r="G280" i="3"/>
  <c r="G284" i="3"/>
  <c r="G288" i="3"/>
  <c r="G292" i="3"/>
  <c r="G296" i="3"/>
  <c r="G300" i="3"/>
  <c r="G304" i="3"/>
  <c r="G308" i="3"/>
  <c r="G312" i="3"/>
  <c r="G316" i="3"/>
  <c r="G320" i="3"/>
  <c r="G324" i="3"/>
  <c r="G328" i="3"/>
  <c r="G332" i="3"/>
  <c r="G336" i="3"/>
  <c r="G340" i="3"/>
  <c r="G344" i="3"/>
  <c r="G348" i="3"/>
  <c r="G352" i="3"/>
  <c r="G356" i="3"/>
  <c r="G360" i="3"/>
  <c r="G364" i="3"/>
  <c r="G368" i="3"/>
  <c r="G372" i="3"/>
  <c r="G376" i="3"/>
  <c r="G380" i="3"/>
  <c r="G384" i="3"/>
  <c r="G388" i="3"/>
  <c r="G392" i="3"/>
  <c r="G396" i="3"/>
  <c r="G400" i="3"/>
  <c r="G404" i="3"/>
  <c r="G486" i="3"/>
  <c r="G478" i="3"/>
  <c r="G470" i="3"/>
  <c r="G458" i="3"/>
  <c r="G450" i="3"/>
  <c r="G442" i="3"/>
  <c r="G438" i="3"/>
  <c r="G430" i="3"/>
  <c r="G422" i="3"/>
  <c r="G414" i="3"/>
  <c r="G406" i="3"/>
  <c r="G395" i="3"/>
  <c r="G385" i="3"/>
  <c r="G379" i="3"/>
  <c r="G331" i="3"/>
  <c r="G493" i="3"/>
  <c r="G489" i="3"/>
  <c r="G485" i="3"/>
  <c r="G481" i="3"/>
  <c r="G477" i="3"/>
  <c r="G473" i="3"/>
  <c r="G469" i="3"/>
  <c r="G465" i="3"/>
  <c r="G461" i="3"/>
  <c r="G457" i="3"/>
  <c r="G453" i="3"/>
  <c r="G449" i="3"/>
  <c r="G445" i="3"/>
  <c r="G441" i="3"/>
  <c r="G437" i="3"/>
  <c r="G433" i="3"/>
  <c r="G429" i="3"/>
  <c r="G425" i="3"/>
  <c r="G421" i="3"/>
  <c r="G417" i="3"/>
  <c r="G413" i="3"/>
  <c r="G409" i="3"/>
  <c r="G405" i="3"/>
  <c r="G399" i="3"/>
  <c r="G394" i="3"/>
  <c r="G389" i="3"/>
  <c r="G383" i="3"/>
  <c r="G378" i="3"/>
  <c r="G373" i="3"/>
  <c r="G367" i="3"/>
  <c r="G362" i="3"/>
  <c r="G357" i="3"/>
  <c r="G351" i="3"/>
  <c r="G346" i="3"/>
  <c r="G341" i="3"/>
  <c r="G335" i="3"/>
  <c r="G330" i="3"/>
  <c r="G325" i="3"/>
  <c r="G319" i="3"/>
  <c r="G314" i="3"/>
  <c r="G309" i="3"/>
  <c r="G303" i="3"/>
  <c r="G298" i="3"/>
  <c r="G293" i="3"/>
  <c r="G287" i="3"/>
  <c r="G282" i="3"/>
</calcChain>
</file>

<file path=xl/sharedStrings.xml><?xml version="1.0" encoding="utf-8"?>
<sst xmlns="http://schemas.openxmlformats.org/spreadsheetml/2006/main" count="980" uniqueCount="371">
  <si>
    <t>Variabel navn:</t>
  </si>
  <si>
    <t>Beskrivelse:</t>
  </si>
  <si>
    <t>Milepæl</t>
  </si>
  <si>
    <t>Journalnr</t>
  </si>
  <si>
    <t>[YY-XXXXXXX]</t>
  </si>
  <si>
    <t>Landbruger</t>
  </si>
  <si>
    <t>Rolle</t>
  </si>
  <si>
    <t>HKXXX, bogstaverne HK efterfulgt af 4 cifre</t>
  </si>
  <si>
    <t>IndikatorID</t>
  </si>
  <si>
    <t>[000.000,00] Tal med 2 decimaler</t>
  </si>
  <si>
    <t>OrdningID</t>
  </si>
  <si>
    <t>IndsatsområdeID</t>
  </si>
  <si>
    <t>Køn</t>
  </si>
  <si>
    <t>Binær variabel med udfaldet 'Ja' eller 'Nej'</t>
  </si>
  <si>
    <t xml:space="preserve">Formatet for ID for en resultatindikator er bogstavet "R." efterfulgt af nummeret for den pågældende resultatindikatorer. Formatet for ID for en outputindikator er bogstavet "O." efterfulgt af nummeret for den pågældende outputindikator. </t>
  </si>
  <si>
    <t xml:space="preserve">F.eks. "hektar", "bedrift",  "job" osv. </t>
  </si>
  <si>
    <t>[00.00]</t>
  </si>
  <si>
    <t xml:space="preserve"> [00,0000]</t>
  </si>
  <si>
    <t>[000.000,00]</t>
  </si>
  <si>
    <t>Måleenhed (resultatindikator)</t>
  </si>
  <si>
    <t>Numerisk Data (resultatindikator)</t>
  </si>
  <si>
    <t>EnhedsbeløbID (outputindikator)</t>
  </si>
  <si>
    <t>Fælles</t>
  </si>
  <si>
    <t>R</t>
  </si>
  <si>
    <t>O</t>
  </si>
  <si>
    <t>Timestamp_Milepæl</t>
  </si>
  <si>
    <t>Journalnummer for sagen i CAPTAS, som bidrager til indikatoren</t>
  </si>
  <si>
    <t>Antal enheder total (outputindikator)</t>
  </si>
  <si>
    <t>InteressentID</t>
  </si>
  <si>
    <t>F.eks. bogstavforkortelsen 'MV' for ordningen 'Minivådområder'</t>
  </si>
  <si>
    <t>Dato og tidspunkt for hændelsen med den pågældende milepæl</t>
  </si>
  <si>
    <t>DD-MM-YYYY hh:mm:ss</t>
  </si>
  <si>
    <t>O.4</t>
  </si>
  <si>
    <t>O.8</t>
  </si>
  <si>
    <t>O.10</t>
  </si>
  <si>
    <t>O.11</t>
  </si>
  <si>
    <t>O.12</t>
  </si>
  <si>
    <t>O.13</t>
  </si>
  <si>
    <t>O.14</t>
  </si>
  <si>
    <t>O.15</t>
  </si>
  <si>
    <t>O.20</t>
  </si>
  <si>
    <t>O.21</t>
  </si>
  <si>
    <t>O.25</t>
  </si>
  <si>
    <t>O.28</t>
  </si>
  <si>
    <t>O.35</t>
  </si>
  <si>
    <t>O.37</t>
  </si>
  <si>
    <t>Måleenhed (outputindikator)</t>
  </si>
  <si>
    <t xml:space="preserve">"Hektar",  "Projekt" osv. </t>
  </si>
  <si>
    <t>Hektar</t>
  </si>
  <si>
    <t>Projekt</t>
  </si>
  <si>
    <t>Ung landbruger</t>
  </si>
  <si>
    <t>Operationelt program</t>
  </si>
  <si>
    <t>Aktion</t>
  </si>
  <si>
    <t>R.4</t>
  </si>
  <si>
    <t>R.6</t>
  </si>
  <si>
    <t>R.7</t>
  </si>
  <si>
    <t>R.8</t>
  </si>
  <si>
    <t>R.10</t>
  </si>
  <si>
    <t>R.11</t>
  </si>
  <si>
    <t>R.12</t>
  </si>
  <si>
    <t>R.14</t>
  </si>
  <si>
    <t>R.16</t>
  </si>
  <si>
    <t>R.17</t>
  </si>
  <si>
    <t>R.19</t>
  </si>
  <si>
    <t>R.21</t>
  </si>
  <si>
    <t>R.22</t>
  </si>
  <si>
    <t>R.24</t>
  </si>
  <si>
    <t>R.26</t>
  </si>
  <si>
    <t>R.29</t>
  </si>
  <si>
    <t>R.30</t>
  </si>
  <si>
    <t>R.31</t>
  </si>
  <si>
    <t>R.32</t>
  </si>
  <si>
    <t>IndikatorID for outputindikatorer i den danske CAP-plan:</t>
  </si>
  <si>
    <t>IndikatorID for resultatindikatorer i den danske CAP-plan:</t>
  </si>
  <si>
    <t>Måleenhed for outputindikatorer i den danske CAP-plan:</t>
  </si>
  <si>
    <t>Målenhed for resultatindikatorer i den danske CAP-plan:</t>
  </si>
  <si>
    <t>R.33</t>
  </si>
  <si>
    <t>R.34</t>
  </si>
  <si>
    <t>R.36</t>
  </si>
  <si>
    <t>R.38</t>
  </si>
  <si>
    <t>R.37</t>
  </si>
  <si>
    <t>R.39</t>
  </si>
  <si>
    <t>R.41</t>
  </si>
  <si>
    <t xml:space="preserve">
</t>
  </si>
  <si>
    <t>Ikke relevant jf. feltbeskrivelse</t>
  </si>
  <si>
    <t>Antal virksomheder der deltager i projektet</t>
  </si>
  <si>
    <t>Antal unge landbrugerere der modtager støtte</t>
  </si>
  <si>
    <t>Antal støttede hektar</t>
  </si>
  <si>
    <t>Antal bedrifter</t>
  </si>
  <si>
    <t>Ikke relevant jf.feltbeskrivelse</t>
  </si>
  <si>
    <t>IndsatsområdeID består af bogstavforkortelsen for ordningen efterfulgt af ansøgningsåret, efterfulgt af 2 cifre der identificerer Budgetområde, og yderligere ét ciffer der identificerer det pågældende Indsatsområde under det givne Budgetområde.</t>
  </si>
  <si>
    <t xml:space="preserve">
</t>
  </si>
  <si>
    <r>
      <rPr>
        <b/>
        <sz val="11"/>
        <color theme="1"/>
        <rFont val="Calibri"/>
        <family val="2"/>
      </rPr>
      <t>[</t>
    </r>
    <r>
      <rPr>
        <b/>
        <sz val="11"/>
        <color theme="1"/>
        <rFont val="Calibri"/>
        <family val="2"/>
        <scheme val="minor"/>
      </rPr>
      <t>Værdi</t>
    </r>
    <r>
      <rPr>
        <b/>
        <sz val="11"/>
        <color theme="1"/>
        <rFont val="Calibri"/>
        <family val="2"/>
      </rPr>
      <t>]</t>
    </r>
    <r>
      <rPr>
        <b/>
        <sz val="11"/>
        <color theme="1"/>
        <rFont val="Calibri"/>
        <family val="2"/>
        <scheme val="minor"/>
      </rPr>
      <t xml:space="preserve"> </t>
    </r>
    <r>
      <rPr>
        <b/>
        <sz val="11"/>
        <color theme="1"/>
        <rFont val="Calibri"/>
        <family val="2"/>
      </rPr>
      <t>[</t>
    </r>
    <r>
      <rPr>
        <b/>
        <sz val="11"/>
        <color theme="1"/>
        <rFont val="Calibri"/>
        <family val="2"/>
        <scheme val="minor"/>
      </rPr>
      <t>Data format</t>
    </r>
    <r>
      <rPr>
        <b/>
        <sz val="11"/>
        <color theme="1"/>
        <rFont val="Calibri"/>
        <family val="2"/>
      </rPr>
      <t>]</t>
    </r>
    <r>
      <rPr>
        <b/>
        <sz val="11"/>
        <color theme="1"/>
        <rFont val="Calibri"/>
        <family val="2"/>
        <scheme val="minor"/>
      </rPr>
      <t>:</t>
    </r>
  </si>
  <si>
    <t>Antal nyoprettede job jf. feltbeskrivelse</t>
  </si>
  <si>
    <t xml:space="preserve">Ansøger', 'Tilsagnshaver' eller 'Projektdeltager' afhængig af kundens rolle på den pågældende sag. Oplysning om rolle bør stemples ned i Rapport-skemaet.
</t>
  </si>
  <si>
    <t>Ansøger', 'Tilsagnshaver' eller 'Projektdeltager' afhængig af kundens rolle på den pågældende sag</t>
  </si>
  <si>
    <t>Den Måleenhed som benyttes ved opgørelse af resultatindikatoren. Kan f.eks. være "hektar", "bedrift" eller "nyoprettede job" afhænging af hvilken indikator der benyttes (ikke udtømmende).  Måleenheden er ikke altid den samme som benyttes ved opgørelse af output på samme ordning. En resultatindikator kan enten opsamle numerisk eller kategorisk data på sagsniveau. Eksempelvis opsamler resultatindikator R.37 numerisk data om 'Antal nyoprettede job', hvor måleenheden er 'Fuldtidsstillinger pr. år'.
For R.37 skal antalllet af nyoprettede job tilknyttet den løbende drift af projektet opgøres i fuldtidsstillinger pr. år (eksempelvis tæller 6 måneders ansættelse på fuldtid som 0,5).
Et oprettet job tæller først med, når projektet er afsluttet, dvs. ved slutudbetaling.
Bemærk at dette felt ikke skal udfyldes for alle resultatindikatorer jf. oversigt over indikatorID og Måleenhed nedenfor.</t>
  </si>
  <si>
    <t>9-cifret nummer</t>
  </si>
  <si>
    <t>Dyr</t>
  </si>
  <si>
    <t xml:space="preserve">Areal med grundbetaling </t>
  </si>
  <si>
    <t>Fysisk areal for grundbetaling+Ø-støtte+Målrettet regulering</t>
  </si>
  <si>
    <t>Sum af aktive og passive medlemmer af PO'en</t>
  </si>
  <si>
    <t>Samlet værdi af markedsført produktion</t>
  </si>
  <si>
    <t>Støttet areal indenfor Natura 2000 opgjort særskilt for pleje af græs-og naturarealer og biodiversitetsskov</t>
  </si>
  <si>
    <t>Indsatsområde er en underinddeling af variablen Budgetområde. Indsatsområde præciserer, hvilken type af indsatser, der udbetales tilskud til. 
IndsatsområdeID består af bogstavforkortelsen for ordningen efterfulgt af ansøgningsåret, efterfulgt af 2 cifre der identificerer Budgetområde, og yderligere ét ciffer der identificerer det pågældende Indsatsområde under det givne Budgetområde.
Bemærk, at ovenstående er den nuværende definition af variablen IndsatsområdeID i CAP-TAS. Ovenstående struktur er ikke tilstrækkelig til at rumme ordningen 'Lokale aktionsgrupper (LAG)', fordi IndsatsområdeID her skal anvendes til at adskille 26 forskellige LAG'er, og der pt. kun er ét ciffer til rådighed. Der er derfor behov for, at ART'erne tilpasser strukturen for IndsatsområdeID.</t>
  </si>
  <si>
    <t>Budgetkode</t>
  </si>
  <si>
    <t>26-cifret nummer</t>
  </si>
  <si>
    <t>Budgetkode = ABB-nummer. I den kommende periode indføres der nye budgetkoder (2023-2027) for de udgifter som afholdes under CAP-planen. 
Alle ordninger tilknyttes særskilte budgetkoder på niveau af enhedsbeløb. Dvs. hver ordning har en eller flere budgetkoder, som der skal differentieres og afrapporteres på. Denne information benyttes også til årsregnskab til Kommissionen.</t>
  </si>
  <si>
    <t>Bogført beløb (outputindikator)</t>
  </si>
  <si>
    <t>Beløb (outputindikator)</t>
  </si>
  <si>
    <t>Variablen 'OrdningID' er et ID for ordningen, som består af en unik bogstavforkortelse.</t>
  </si>
  <si>
    <r>
      <t xml:space="preserve">Den måleenhed som benyttes ved opgørelse af outputindikatoren. Kan f.eks. være "hektar", "projekt" eller "operationelt program" afhænging af den indikator, der skal benyttes (ikke udtømmende). 
En udtømmende liste findes i oversigten over IndikatorID og Måleenhed for outputindikatorer nedenfor.
</t>
    </r>
    <r>
      <rPr>
        <b/>
        <sz val="11"/>
        <color theme="1"/>
        <rFont val="Calibri"/>
        <family val="2"/>
        <scheme val="minor"/>
      </rPr>
      <t>Undtagelse:</t>
    </r>
    <r>
      <rPr>
        <sz val="11"/>
        <color theme="1"/>
        <rFont val="Calibri"/>
        <family val="2"/>
        <scheme val="minor"/>
      </rPr>
      <t xml:space="preserve">
LAG: For outputindikatoren O.28 (som bruges til afrapportering af LAG) skal der ikke registreres antal enheder for enhedsbeløb, hvorfor dette felt ikke skal udfyldes.</t>
    </r>
  </si>
  <si>
    <t xml:space="preserve">Her angives enhedsbeløbID. EnhedsbeløbID er defineret for hver ordning i CAP-planen og fremgår under ordningsbeskrivelsen i kapitel 5. 
Nogle ordninger vil have flere enhedsbeløb. I sådanne tilfælde skal data registreres som særskilte rækker for hvert enhedsbeløb i rapport-skemaet på sagen. </t>
  </si>
  <si>
    <t>Støtteberettiget areal</t>
  </si>
  <si>
    <r>
      <t xml:space="preserve">Variablen skal indeholde en opgørelse af numerisk data på antallet af den måleenhed, som bruges til afrapportering af resultatindikatorer. Den numeriske data skal indsamles på de milepæle, som fremgår af feltet "milepæle". Bemærk at dette felt ikke skal udfyldes for alle resultatindikatorer jf. oversigt over indikatorID og Måleenhed nedenfor.
</t>
    </r>
    <r>
      <rPr>
        <b/>
        <sz val="11"/>
        <color theme="1"/>
        <rFont val="Calibri"/>
        <family val="2"/>
        <scheme val="minor"/>
      </rPr>
      <t>Hovedregel:</t>
    </r>
    <r>
      <rPr>
        <sz val="11"/>
        <color theme="1"/>
        <rFont val="Calibri"/>
        <family val="2"/>
        <scheme val="minor"/>
      </rPr>
      <t xml:space="preserve">
På tværs af både projekt-og arealstøtte skal numerisk data for resultatindikatorer opgøres fuldt ud ved første udbetaling. Dette er uanset om der efterfølgende foretages flere udbetalinger på samme sag.
Hvis der ved første udbetaling på en sag (dvs. rateudbetaling) udbetales 40 % af tilsagnsbeløbet til et areal på 100 hektar, så skal variablen indeholde 100 hektar. Variablen skal opdateres ved slutudbetaling. F.eks hvis der efter sagens afslutning kun er givet støtte til 90 hektar. 
</t>
    </r>
    <r>
      <rPr>
        <b/>
        <sz val="11"/>
        <color theme="1"/>
        <rFont val="Calibri"/>
        <family val="2"/>
        <scheme val="minor"/>
      </rPr>
      <t>Undtagelse:</t>
    </r>
    <r>
      <rPr>
        <sz val="11"/>
        <color theme="1"/>
        <rFont val="Calibri"/>
        <family val="2"/>
        <scheme val="minor"/>
      </rPr>
      <t xml:space="preserve">
1. Ved forskudsudbetaling på projektordninger opgøres numerisk data for resultatindikatorer først når der efterfølgende foretages en rate eller slutudbetaling.
2. For indikatoren "R.37 Vækst og beskæftigelse i landdistrikter: nye arbejdspladser støttet i projekter under den fælles landbrugspolitik" opgøres numerisk data for resultatindikatoren først ved slutudbetaling.
</t>
    </r>
  </si>
  <si>
    <t>Dato</t>
  </si>
  <si>
    <t>Baggrund for ændring</t>
  </si>
  <si>
    <t>Ændring i feltbeskrivelse</t>
  </si>
  <si>
    <t>Foretaget af</t>
  </si>
  <si>
    <t>1 (mand), 2 (kvinde), 3 (non-binær), 4 (vil ikke oplyse), 5 (ikke relevant)</t>
  </si>
  <si>
    <t>Tilføjelse i beskrivelsen af variablene 'Antal enheder enhedsbeløb' og 'Antal enheder total', så det for projektstøtte fremgår, at summen af "antal enheder" for rate- og slutudbetaling på en sag skal give værdien 1.</t>
  </si>
  <si>
    <t>Denne oplysning manglede</t>
  </si>
  <si>
    <t>METCAR</t>
  </si>
  <si>
    <t>Timestamp</t>
  </si>
  <si>
    <t>Ny kolonne tilføjet (D) = timestamp for data sendt til rapportskema</t>
  </si>
  <si>
    <t>INAGRO</t>
  </si>
  <si>
    <t>Tilføjet forslag til tekst for Kursdato.</t>
  </si>
  <si>
    <t>Mere detaljeret beskrivelse er tilføjet, da det kan skabe forvirring omkring hvilken dato vi er interesseret i i forbindelse med bogføring.</t>
  </si>
  <si>
    <t>INGAAS</t>
  </si>
  <si>
    <t>Dato og tidspunkt for hvornår data stemples i Rapport-skema</t>
  </si>
  <si>
    <r>
      <t xml:space="preserve">Angiver nummeret for en indikator, som en sag bidrager til. En sag kan bidrage til én outputindikator og flere resultatindikatorer. Sidstnævnte skal registreres som særskilte rækker i Rapport-skemaet på sagen.
</t>
    </r>
    <r>
      <rPr>
        <b/>
        <sz val="11"/>
        <color theme="1"/>
        <rFont val="Calibri"/>
        <family val="2"/>
        <scheme val="minor"/>
      </rPr>
      <t>Hvilke sager bidrager til Resultatindikator:</t>
    </r>
    <r>
      <rPr>
        <sz val="11"/>
        <color theme="1"/>
        <rFont val="Calibri"/>
        <family val="2"/>
        <scheme val="minor"/>
      </rPr>
      <t xml:space="preserve">
For nogle ordninger vil det ikke være alle sager, som bidrager til den samme resultatindikatorer. Dette kan f.eks. være tilfældet for ordningen Miljø-og klimateknologi, hvor det afhænger af indholdet af den ansøgningsrunde, som tilsagnet vedrører. </t>
    </r>
  </si>
  <si>
    <r>
      <t xml:space="preserve">Det skal være et entydigt  9-cifret nummer, der følger Interessenten fra første registrering i kundesystem. InteressentID må aldrig ændres i Interessentens levetid.
En interessent er altid enten en Person eller en Virksomhed. 
Det betyder, at en Interessent altid har et interessentID som primær nøgle og et cprNr  eller et cvrNr.
I Rapport-skemaet på sagen skal der registreres InteressentID for den specifikke ansøger eller tilsagnshaver på sagen. 
</t>
    </r>
    <r>
      <rPr>
        <b/>
        <sz val="11"/>
        <color theme="1"/>
        <rFont val="Calibri"/>
        <family val="2"/>
        <scheme val="minor"/>
      </rPr>
      <t xml:space="preserve">Projektstøtte:
</t>
    </r>
    <r>
      <rPr>
        <sz val="11"/>
        <color theme="1"/>
        <rFont val="Calibri"/>
        <family val="2"/>
        <scheme val="minor"/>
      </rPr>
      <t xml:space="preserve">
På sager, hvor der udover tilsagnshaveren er en eller flere projektdeltagere, skal InteressentID for hver enkelt projektdeltager registreres i særskilte rækker i Rapport-skemaet. Det gælder dog kun, når der registreres data for resultatindikatorer. Ved registrering af data for outputindikatorer er det udelukkende tilsagnshaverens InteressentID, der skal fremgå i Rapport-skemaet.
</t>
    </r>
  </si>
  <si>
    <t>Opdateret beskrivelse af InteressentID, så det fremgår, at ID for projektdeltagere kun skal registreres for resultatindikatorer.</t>
  </si>
  <si>
    <r>
      <t xml:space="preserve">Informationer skal stemples i Rapport-skemaet på sagen på flere forskellige stadier i sagsbehandlingen. Allerede ved ansøgning og godkendelse af tilsagn, samt ved ansøgning og godkendelse af udbetaling. Disse oplysninger skal stemples med en særskilt milepæl (f.eks. HKXXXX). 
</t>
    </r>
    <r>
      <rPr>
        <b/>
        <sz val="11"/>
        <color theme="1"/>
        <rFont val="Calibri"/>
        <family val="2"/>
        <scheme val="minor"/>
      </rPr>
      <t xml:space="preserve">
Projektstøtte:
</t>
    </r>
    <r>
      <rPr>
        <sz val="11"/>
        <color theme="1"/>
        <rFont val="Calibri"/>
        <family val="2"/>
        <scheme val="minor"/>
      </rPr>
      <t>Informationer skal registreres i Rapport-skemaet på sagen ved:</t>
    </r>
    <r>
      <rPr>
        <b/>
        <sz val="11"/>
        <color theme="1"/>
        <rFont val="Calibri"/>
        <family val="2"/>
        <scheme val="minor"/>
      </rPr>
      <t xml:space="preserve">
</t>
    </r>
    <r>
      <rPr>
        <sz val="11"/>
        <color theme="1"/>
        <rFont val="Calibri"/>
        <family val="2"/>
        <scheme val="minor"/>
      </rPr>
      <t>1) Ansøgning om tilsagn
2) Godkendelse af tilsagn
3) Anmodning om rateudbetaling</t>
    </r>
    <r>
      <rPr>
        <b/>
        <sz val="11"/>
        <color theme="1"/>
        <rFont val="Calibri"/>
        <family val="2"/>
        <scheme val="minor"/>
      </rPr>
      <t xml:space="preserve">
</t>
    </r>
    <r>
      <rPr>
        <sz val="11"/>
        <color theme="1"/>
        <rFont val="Calibri"/>
        <family val="2"/>
        <scheme val="minor"/>
      </rPr>
      <t xml:space="preserve">4) Godkendelse af rateudbetaling
5) Anmodning om slutudbetaling
6) Godkendelse af slutudbetaling
</t>
    </r>
    <r>
      <rPr>
        <b/>
        <sz val="11"/>
        <color theme="1"/>
        <rFont val="Calibri"/>
        <family val="2"/>
        <scheme val="minor"/>
      </rPr>
      <t xml:space="preserve">
</t>
    </r>
    <r>
      <rPr>
        <sz val="11"/>
        <color theme="1"/>
        <rFont val="Calibri"/>
        <family val="2"/>
        <scheme val="minor"/>
      </rPr>
      <t xml:space="preserve">Der skal ikke registreres data i Rapport-skemaet ved forskudsudbetaling.
</t>
    </r>
    <r>
      <rPr>
        <b/>
        <sz val="11"/>
        <color theme="1"/>
        <rFont val="Calibri"/>
        <family val="2"/>
        <scheme val="minor"/>
      </rPr>
      <t>Arealstøtte:</t>
    </r>
    <r>
      <rPr>
        <sz val="11"/>
        <color theme="1"/>
        <rFont val="Calibri"/>
        <family val="2"/>
        <scheme val="minor"/>
      </rPr>
      <t xml:space="preserve">
Informationer skal registreres i Rapport-skemaet ved:
1) Ansøgning om tilsagn (ikke relevant for rene udbetalingsordninger)
2) Godkendelse af tilsagn (ikke relevant for rene udbetalingsordninger)
3) Ansøgning om udbetaling
4) SB2 godkendt udbetaling
4) Godkendelse af udbetaling
 </t>
    </r>
    <r>
      <rPr>
        <sz val="11"/>
        <rFont val="Calibri"/>
        <family val="2"/>
        <scheme val="minor"/>
      </rPr>
      <t xml:space="preserve">
</t>
    </r>
    <r>
      <rPr>
        <sz val="11"/>
        <color theme="1"/>
        <rFont val="Calibri"/>
        <family val="2"/>
        <scheme val="minor"/>
      </rPr>
      <t xml:space="preserve">
</t>
    </r>
  </si>
  <si>
    <t>Tri-state boolean: 2 (ikke udfyldt), 1 (Ja), 0 (Nej)</t>
  </si>
  <si>
    <t>Efter aftale med Vibeke Søderhamn</t>
  </si>
  <si>
    <t>[Værdi] [Data format] udfyldt for variablen 'Landbruger' (tri-state boolean)</t>
  </si>
  <si>
    <t xml:space="preserve">Datoen, der bestemmer Eurokursen for udbetalingen, der er fastsat ved regler fra tilskudsmanualen. Datoen skal leveres fra TUS.
Datoen svarer til den dato, der returneres til CAP ved bogføring. Denne kan findes i ListFinancialTransactionSchema i CAP efter endt bogføring og svarer til BOOKKEEPING_DATE i Financial_transaction tabellen.  
</t>
  </si>
  <si>
    <t>DD-MM-YYYY</t>
  </si>
  <si>
    <t>KursDato</t>
  </si>
  <si>
    <t>[00,0000]</t>
  </si>
  <si>
    <t>UNDER UDARBEJDELSE</t>
  </si>
  <si>
    <r>
      <rPr>
        <u/>
        <sz val="11"/>
        <color theme="1"/>
        <rFont val="Calibri"/>
        <family val="2"/>
        <scheme val="minor"/>
      </rPr>
      <t>Generelt for alle ordninger:</t>
    </r>
    <r>
      <rPr>
        <sz val="11"/>
        <color theme="1"/>
        <rFont val="Calibri"/>
        <family val="2"/>
        <scheme val="minor"/>
      </rPr>
      <t xml:space="preserve"> Hvis støttemodtager er landbruger, så skal det oplyses hvilket køn. Der er 5 udfald: 'Non-binær', 'Mand', 'Kvinde', 'vil ikke oplyse' og 'ikke relevant'.
Hvis der er tale om en gruppe af personer, en juridisk person eller en gruppe af juridiske personer angives køn for den ansvarlige person som træffer beslutninger om bedriftens aktiviteter. 
Kategorien 'vil ikke oplyse' gøres tilgængelig for personer, som ikke vil oplyse eller associeres med et køn. Kategorien 'ikke relevant' gøres tilgængelig for tilfælde, hvor der er perfekt balance imellem ansvarlige personer (f.eks. hvis der er tale om  en mand og kvinde som i fællesskab er ansvarlige).
Denne information skal bruges til afrapportering af indikatoren "O.3 - Antal modtagere af støtte under den fælles landbrugspolitik".
Der skal ikke angives køn for projektdeltagere.
</t>
    </r>
    <r>
      <rPr>
        <u/>
        <sz val="11"/>
        <color theme="1"/>
        <rFont val="Calibri"/>
        <family val="2"/>
        <scheme val="minor"/>
      </rPr>
      <t>Særligt for etableringsstøtte til unge landbrugere:</t>
    </r>
    <r>
      <rPr>
        <sz val="11"/>
        <color theme="1"/>
        <rFont val="Calibri"/>
        <family val="2"/>
        <scheme val="minor"/>
      </rPr>
      <t xml:space="preserve"> Støttemodtager skal oplyse et af tre udfald: 'Non-binær', 'Mand' eller 'Kvinde'.
Denne information skal bruges til afrapportering af indikatoren "R.36 Generationsskifte: antal unge landbrugere, der nyder godt af at etablere sig med støtte fra den fælles landbrugspolitik, herunder en opdeling efter køn"</t>
    </r>
  </si>
  <si>
    <t>Aktionsnr</t>
  </si>
  <si>
    <t>Variablen 'Aktionsnr' anvendes udelukkende på ordningen Producentorganisationer for frugt og grønt. Aktionsnr er et ID for de enkelte aktioner (dvs. projekter), som producentorganisationen igangsætter.</t>
  </si>
  <si>
    <t>Nummer på op til 6 cifre</t>
  </si>
  <si>
    <t>Oplysningen manglede.</t>
  </si>
  <si>
    <t>Ny kolonne tilføjet: Variablen 'Aktionsnr' som skal bruges på ordningen Producentorganisationer for frugt og grønt</t>
  </si>
  <si>
    <t>Strukturen på ordningen kræver, at der tilføjes en ekstra niveau</t>
  </si>
  <si>
    <t>Bemærkninger til ordningsopsætning</t>
  </si>
  <si>
    <t>Generelle bemærkninger (evt. til CAP2020-arbejdsgruppe)</t>
  </si>
  <si>
    <t>Tilføjelse i beskrivelsen af variablen 'Køn': Der skal ikke angives køn for projektdeltagere.</t>
  </si>
  <si>
    <t>Justering i beskrivelsen af variablen Beløb vedr. projektstøtte</t>
  </si>
  <si>
    <r>
      <t xml:space="preserve">Beløbet skal angives i DKK. 
</t>
    </r>
    <r>
      <rPr>
        <b/>
        <sz val="11"/>
        <color theme="1"/>
        <rFont val="Calibri"/>
        <family val="2"/>
        <scheme val="minor"/>
      </rPr>
      <t xml:space="preserve">Projektstøtte:
</t>
    </r>
    <r>
      <rPr>
        <sz val="11"/>
        <color theme="1"/>
        <rFont val="Calibri"/>
        <family val="2"/>
        <scheme val="minor"/>
      </rPr>
      <t xml:space="preserve">For projektstøtte er det beløbet, som indgår i ansøgning om tilsagn, godkendelse af tilsagn, udbetalingsanmodning, og godkendelse af udbetaling.
Afhængig af milepæl opgøres det godkendte beløb som rateudbetaling eller slutudbetaling (hvis relevant slutudbetaling + forskud). Det skal være det godkendte beløb før en eventuel sanktion er fratrukket.
</t>
    </r>
    <r>
      <rPr>
        <b/>
        <sz val="11"/>
        <color theme="1"/>
        <rFont val="Calibri"/>
        <family val="2"/>
        <scheme val="minor"/>
      </rPr>
      <t xml:space="preserve">Arealstøtte:
</t>
    </r>
    <r>
      <rPr>
        <sz val="11"/>
        <color theme="1"/>
        <rFont val="Calibri"/>
        <family val="2"/>
        <scheme val="minor"/>
      </rPr>
      <t xml:space="preserve">For arealstøtte er der tale om en udregning baseret på antal enheder og enhedsbeløb (enhedsbeløb = støttesats). F.eks 20 hektar (enhed) og 1000 kr. (enhedsbeløb). 20*1000 = 20.000 kr. 
Beløbet skal udregnes per budgetkode angivet i kolonne P, da der ved ansøgning til arealstøtte kan ansøges flere ordninger med ulige budgetkoder. </t>
    </r>
    <r>
      <rPr>
        <b/>
        <sz val="11"/>
        <color theme="1"/>
        <rFont val="Calibri"/>
        <family val="2"/>
        <scheme val="minor"/>
      </rPr>
      <t xml:space="preserve">
</t>
    </r>
  </si>
  <si>
    <t xml:space="preserve">Tilføjet en yderlig precisering om at beløbet skal udregnes på samme nivå som for kolonne P- Budgetkode. </t>
  </si>
  <si>
    <t>Justering i beskrivelsen af variablen Beløb vedr. arealstøtte</t>
  </si>
  <si>
    <t xml:space="preserve">Beløbet skal angives i DKK.
Bogført tilsagnsbeløb, rateudbetaling eller slutudbetaling (hvis relevant slutudbetaling + forskud), dvs. hvor udbetalingsbeløbet er det godkendte beløb fratrukket et eventuelt sanktionsbeløb.
Beløbet skal angives per budgetkode i kolonne P, da der ved udbetaling til arealstøtte udbetales til flere ordninger med ulige budgetkoder. </t>
  </si>
  <si>
    <t xml:space="preserve">Justering i beskrivelsen af variablen Bogført Beløb </t>
  </si>
  <si>
    <t>Tilføjet en yderlig precisering om at beløbet skal udregnes på samme nivå som for kolonne P- Budgetkode.</t>
  </si>
  <si>
    <r>
      <t xml:space="preserve">For hvert enhedsbeløb indsamles antallet af enheder på de milepæle der sættes i forbindelse med bogføring af tilsagn/rateudbetaling/udbetaling (med udgangspunkt i feltet "milepæle").
For projektstøtte gælder det for følgende; 
2) Godkendelse af tilsagn,
4) Godkendelse af rateudbetaling,
6) Godkendelse af slutudbetaling
For Arealstøtte gælder det ved følgende; 
4) Godkendelse af udbetaling
</t>
    </r>
    <r>
      <rPr>
        <b/>
        <sz val="10"/>
        <color theme="1"/>
        <rFont val="Calibri"/>
        <family val="2"/>
        <scheme val="minor"/>
      </rPr>
      <t>Hovedregel:</t>
    </r>
    <r>
      <rPr>
        <sz val="10"/>
        <color theme="1"/>
        <rFont val="Calibri"/>
        <family val="2"/>
        <scheme val="minor"/>
      </rPr>
      <t xml:space="preserve">
Projektstøtte: Her vil variablen "Antal enheder udbetalt" altid have værdien 1, eller mindre, afhængig af hvor stor en andel af tilsagnsbeløbet, der er godkendt til udbetaling. Hvis der ved første udbetaling på en sag (dvs. rateudbetaling) godkendes et udbetalingsbeløb, som svarer til 40 % af tilsagnet, så skal variablen "Antal enheder" have værdien 0,4. Helt konkret stemples værdien 0,4 ned i Rapport-skemaet på den pågældende sag, så snart rateudbetalingen er godkendt. Summen af "Antal enheder" for rate- og slutudbetaling på en sag skal altid give værdien 1.
Arealstøtte: Her vil variablen udgøre det antal enheder, som forholdsmæssigt svarer til den andel af beløbet, som er godkendt til udbetaling i finansåret. Hvis 90 % af et tilsagn eller godkendt ansøgning på 100 hektar godkendes til udbetales, så skal variablen "antal enheder" have værdien 90 (100*0,9). 
</t>
    </r>
    <r>
      <rPr>
        <b/>
        <sz val="10"/>
        <color theme="1"/>
        <rFont val="Calibri"/>
        <family val="2"/>
        <scheme val="minor"/>
      </rPr>
      <t>Undtagelse:</t>
    </r>
    <r>
      <rPr>
        <sz val="10"/>
        <color theme="1"/>
        <rFont val="Calibri"/>
        <family val="2"/>
        <scheme val="minor"/>
      </rPr>
      <t xml:space="preserve">
Projektstøtte: Ved forskudsudbetaling på projektstøtte skal den forudbetalte sum ikke indgå i udregning af værdien før det tidspunkt, hvor der efterfølgende foretages slutudbetaling.
LAG: For outputindikatoren O.28 (som bruges til afrapportering af LAG) skal der ikke registreres antal enheder, hvorfor dette felt ikke skal udfyldes.</t>
    </r>
  </si>
  <si>
    <r>
      <t xml:space="preserve">For hver ordning indsamles det totale antal af enheder på </t>
    </r>
    <r>
      <rPr>
        <b/>
        <i/>
        <sz val="10"/>
        <color theme="1"/>
        <rFont val="Calibri"/>
        <family val="2"/>
        <scheme val="minor"/>
      </rPr>
      <t>alle</t>
    </r>
    <r>
      <rPr>
        <sz val="10"/>
        <color theme="1"/>
        <rFont val="Calibri"/>
        <family val="2"/>
        <scheme val="minor"/>
      </rPr>
      <t xml:space="preserve"> milepæle, som fremgår af feltet "milepæle". Enheden kan f.eks. være antallet af "projekter", "hektar" eller "dyreenheder". Enheden afhænger af hvilken outputindikator som er tilknyttet ordningen.
</t>
    </r>
    <r>
      <rPr>
        <b/>
        <sz val="10"/>
        <color theme="1"/>
        <rFont val="Calibri"/>
        <family val="2"/>
        <scheme val="minor"/>
      </rPr>
      <t>Hovedregel:</t>
    </r>
    <r>
      <rPr>
        <sz val="10"/>
        <color theme="1"/>
        <rFont val="Calibri"/>
        <family val="2"/>
        <scheme val="minor"/>
      </rPr>
      <t xml:space="preserve">
Projektstøtte: Her vil variablen "Antal enheder total" altid have værdien 1, eller mindre, afhængig af hvor stor en andel af tilsagnsbeløbet, der er godkendt til udbetaling. Hvis der ved første udbetaling på en sag (dvs. rateudbetaling) godkendes et udbetalingsbeløb, som svarer til 40 % af tilsagnet, så skal variablen "Antal enheder" have værdien 0,4. Helt konkret stemples værdien 0,4 ned i Rapport-skemaet på den pågældende sag, så snart rateudbetalingen er godkendt. Summen af "Antal enheder" for rate- og slutudbetaling på en sag skal altid give værdien 1.
På milepæle vedr. ansøgning og tilsagn vil værdien altid være 1.
Arealstøtte: Her vil variablen udgøre det fulde antal enheder uanset hvor stor en andel af beløbet, som er godkendt til udbetaling i finansåret. Hvis 90 % af et tilsagn eller godkendt ansøgning på 100 hektar udbetales, så skal variablen "antal enheder" have værdien 100 (100*1,0).
OBS: Hvis det i praksis ikke kan forekomme at en konkret ansøgning/tilsagn udbetales af flere omgange på samme sag, så vil denne værdi altid være den samme som feltet "antal enheder udbetalt".
</t>
    </r>
    <r>
      <rPr>
        <b/>
        <sz val="10"/>
        <color theme="1"/>
        <rFont val="Calibri"/>
        <family val="2"/>
        <scheme val="minor"/>
      </rPr>
      <t>Undtagelse:</t>
    </r>
    <r>
      <rPr>
        <sz val="10"/>
        <color theme="1"/>
        <rFont val="Calibri"/>
        <family val="2"/>
        <scheme val="minor"/>
      </rPr>
      <t xml:space="preserve">
Projektstøtte: Ved forskudsudbetaling på projektstøtte skal den forudbetalte sum ikke indgå i udregning af værdien før det tidspunkt, hvor der efterfølgende foretages slutudbetaling.
LAG: For outputindikatoren O.28 (som bruges til afrapportering af LAG) skal der ikke registreres antal enheder, hvorfor dette felt ikke skal udfyldes.</t>
    </r>
  </si>
  <si>
    <t>Antal enheder udbetalt (outputindikator)</t>
  </si>
  <si>
    <t>R.3</t>
  </si>
  <si>
    <t>R.5</t>
  </si>
  <si>
    <t>R.9</t>
  </si>
  <si>
    <t>R.28</t>
  </si>
  <si>
    <t>Antal personer</t>
  </si>
  <si>
    <t>Antal bedrifter der modtager tilskud til digital landbrugsteknologi</t>
  </si>
  <si>
    <t>Antal bedrifter der modtager tilskud i forhold til kriseforebyggelse og krisestyring</t>
  </si>
  <si>
    <t>Tilrettet Resultatindikatorer til PO Frugt og Grønt (R.3, R.5, R.9 og R.28) samt flyttet aktionsnr til starten af ark</t>
  </si>
  <si>
    <t>Aftalt med Lene Larsen fra PO - så understøtter vi deres proces med det manuelle ansøgningsskema</t>
  </si>
  <si>
    <t>Skjules på POFG skema (vil være kolonne med "POFG"</t>
  </si>
  <si>
    <t>Skjules på POFG
 - vil være ansøger specifikt, der vil komme et skema pr. ansøger, som vi i LBST så skal samle.
Der skal laves en arbejdsgang for dette.</t>
  </si>
  <si>
    <t>Skjules på POFG - 
 - vil være ansøger specifikt, der vil komme et skema pr. ansøger, som vi i LBST så skal samle.
Der skal laves en arbejdsgang for dette.</t>
  </si>
  <si>
    <r>
      <t xml:space="preserve">Anvendes efter aftale med Jakob Mortensen </t>
    </r>
    <r>
      <rPr>
        <u/>
        <sz val="11"/>
        <color theme="1"/>
        <rFont val="Calibri"/>
        <family val="2"/>
        <scheme val="minor"/>
      </rPr>
      <t>ikke</t>
    </r>
    <r>
      <rPr>
        <sz val="11"/>
        <color theme="1"/>
        <rFont val="Calibri"/>
        <family val="2"/>
        <scheme val="minor"/>
      </rPr>
      <t xml:space="preserve"> på POFG.</t>
    </r>
  </si>
  <si>
    <t xml:space="preserve">Efter aftale med Mette Carter og Jakob Mortensen anvendes kun ansøgning om tilsagn og ansøgning om udbetaling på POFG </t>
  </si>
  <si>
    <t>Skjules på POFG - vil være samme nummer for begge PO'er</t>
  </si>
  <si>
    <t>Ikke relevant på POFG - ikke en arealordning</t>
  </si>
  <si>
    <t>Til arbejdsgruppen: 
Vi får altså brug for snak om denne</t>
  </si>
  <si>
    <t>Til arbejdsgruppen: 
Er denne til jer - eller forventes vi at summere? Syntes tidligere det er blevet udmeldt at vi blot skulle levere data?</t>
  </si>
  <si>
    <t>Til arbejdsgruppen: 
Der er stadig noget med rækkefølgen af kolonner der ikke spiller - kan vi tage en snak?</t>
  </si>
  <si>
    <t>Ifølge fordningen hedder det "driftsprogram"</t>
  </si>
  <si>
    <t>For POFG kun dato - for modtaget ansøgning - udfyldes af LBST</t>
  </si>
  <si>
    <t>Er vi sikre på 6 cifre? Afklares med Augustenborg. PO'ens aktionsnummer på den enkelte aktion.</t>
  </si>
  <si>
    <t xml:space="preserve">På POFG bliver det medlemmernes CVRnumre på den enkelte aktion. Der skal laves en arbejdsgang, så PO'en ved kollektive aktioner med alle medlemmer (op til 70) ikke skal skrive 70 linjer. Ved alle "skrives" alle medlemmer, men det skal foldes ud ved levering af data! </t>
  </si>
  <si>
    <t>Ikke relevant for PO</t>
  </si>
  <si>
    <t>LBST</t>
  </si>
  <si>
    <t>Skjules for PO'en</t>
  </si>
  <si>
    <t xml:space="preserve">Skules </t>
  </si>
  <si>
    <t>Skjules for PO'en, nærmere afklaring af  levering af agrederede data.</t>
  </si>
  <si>
    <t>Til arbejdsgruppen: 
Vi får altså brug for snak om denne - vi har en ansøger PO'en der ansøger på egne og medlemmernes vegne, skal det angives for den enkelte aktion - det bliver ret omfattende og mange tast for ansøger. R10 og R11 indsættes som nederste linjer af LBST</t>
  </si>
  <si>
    <t>R.1</t>
  </si>
  <si>
    <t>Antal medlemmer af PO'en</t>
  </si>
  <si>
    <t>Mulige Resultatindikatorer</t>
  </si>
  <si>
    <t xml:space="preserve"> PO'ens Aktionsnr</t>
  </si>
  <si>
    <t xml:space="preserve">Antal af bedrifter, der er omfattet af støtte gennem investeringer, som bidrager til modvirkning af og tilpasning til klimaforandringer og produktion af vedvarende energikilder eller biomaterialer </t>
  </si>
  <si>
    <t xml:space="preserve">Antal af bedrifter, der er omfattet af støtte gennem produktive og ikkeproduktive investeringer til tiltag på naturressourceområdet </t>
  </si>
  <si>
    <t>Antal personer, som er omfattet af rådgivning, uddannelse og videnudveksling eller deltager i operationelle grupper under det europæiske innovationspartnerskab (EIP),  vedrørende miljø- eller klimarelateret præstation</t>
  </si>
  <si>
    <t>Antal personer, som er omfattet af rådgivning, uddannelse og videnudveksling eller deltager i operationelle grupper under det europæiske innovationspartnerskab (EIP)</t>
  </si>
  <si>
    <t>Producentorganisation:</t>
  </si>
  <si>
    <t>Driftsprogramår:</t>
  </si>
  <si>
    <t>Aktionsnr. vælges via dropdown</t>
  </si>
  <si>
    <t xml:space="preserve">Mulige Resultatindikatorer vises ud fra valg af aktionsnummer. </t>
  </si>
  <si>
    <t>IndikatorID for resultatindikatorer i den danske CAP-plan for Producentorganisationer for frugt og grønt:</t>
  </si>
  <si>
    <t>Eksempel:</t>
  </si>
  <si>
    <t>Numerisk Data (Resultatindikator)</t>
  </si>
  <si>
    <t>1.1</t>
  </si>
  <si>
    <t>Aktioner</t>
  </si>
  <si>
    <t>Resultat indikator</t>
  </si>
  <si>
    <t>Erhvervelse af anlægsaktiver (herunder investeringer i skånsom håndtering, sortering, pakning og opbevaring)</t>
  </si>
  <si>
    <t>1.2</t>
  </si>
  <si>
    <t>Indkøb af flerårige certificerede konventionelle plante</t>
  </si>
  <si>
    <t>Oversigt oversammenhæng mellem aktioner og Resultatindikatorer</t>
  </si>
  <si>
    <t>20-2</t>
  </si>
  <si>
    <t>R.9, R.3</t>
  </si>
  <si>
    <t>Antal bedrifter, der modtager investeringsstøtte til omstrukturering og modernisering, herunder forbedring af ressourceeffektivitet.</t>
  </si>
  <si>
    <t>Investering i innovation, forskning i og udvikling af bæredygtige produktionsmetoder mv.</t>
  </si>
  <si>
    <t>Investering målrettet miljø jf. miljøpositivlisten</t>
  </si>
  <si>
    <t>1.5</t>
  </si>
  <si>
    <t>Investering i IT og driftsplanlægning</t>
  </si>
  <si>
    <t>Rådgivning, teknisk bistand og kurser vedr. forbedring af konkurrenceevnen gennem modernisering</t>
  </si>
  <si>
    <t>Rådgivning, uddannelse og kurser vedr. salgsfremme</t>
  </si>
  <si>
    <t>3.2</t>
  </si>
  <si>
    <t>Vejledning af medlemmer i kriseforebyggelse</t>
  </si>
  <si>
    <t>2.3</t>
  </si>
  <si>
    <t>4.1</t>
  </si>
  <si>
    <t>4.3</t>
  </si>
  <si>
    <t>4.4</t>
  </si>
  <si>
    <t>5.1</t>
  </si>
  <si>
    <t>9.1</t>
  </si>
  <si>
    <t>8.1</t>
  </si>
  <si>
    <t xml:space="preserve"> Gennemførelse af sporbarheds- og certificeringssystemer</t>
  </si>
  <si>
    <t>7.1</t>
  </si>
  <si>
    <t>6.1</t>
  </si>
  <si>
    <t>5.2</t>
  </si>
  <si>
    <t>Generelle omkostninger vedr. driftsfonden eller driftsprogrammet</t>
  </si>
  <si>
    <t>13.1</t>
  </si>
  <si>
    <t>12.1</t>
  </si>
  <si>
    <t>11.1</t>
  </si>
  <si>
    <t>10.1</t>
  </si>
  <si>
    <t>Rådgivning og uddannelse målrettet modvirkning af / tilpasning til klimaforandringer</t>
  </si>
  <si>
    <t>Investering i innovation, forskning og udvikling målrettet modvirkning af / tilpasning til klimaforandringer</t>
  </si>
  <si>
    <t>1.3</t>
  </si>
  <si>
    <t>1.4</t>
  </si>
  <si>
    <t>2.1</t>
  </si>
  <si>
    <t>2.2</t>
  </si>
  <si>
    <t>3.1</t>
  </si>
  <si>
    <t>4.2</t>
  </si>
  <si>
    <t>9.2</t>
  </si>
  <si>
    <t>9.3</t>
  </si>
  <si>
    <t>14.1</t>
  </si>
  <si>
    <t>Undladt høst</t>
  </si>
  <si>
    <t>Grøn høst</t>
  </si>
  <si>
    <t>Tilbagekøb fra markedet</t>
  </si>
  <si>
    <t>Rådgivning, uddannelse og kurser vedr. produktionsmetoder og -teknikker, der tager hensyn til miljøet mv.</t>
  </si>
  <si>
    <t>Aktiviteter vedr. hvervning af nye medlemmer</t>
  </si>
  <si>
    <t>Investering i innovation, forskning i og udvikling målrettet økologisk produktion</t>
  </si>
  <si>
    <t>Erhvervelse af anlægsaktiver til økologisk produktion jf. miljøpositivlisten</t>
  </si>
  <si>
    <t>Rådgivning og uddannelse vedr. økologisk produktion</t>
  </si>
  <si>
    <t>Investering i innovation, forskning i og udvikling målrettet i integreret produktion</t>
  </si>
  <si>
    <t>Rådgivning og uddannelse vedr. integreret produktion</t>
  </si>
  <si>
    <t xml:space="preserve"> Salgsfremstød, kommunikation og markedsføring mv.</t>
  </si>
  <si>
    <t>Gennemførelse af kvalitetsordninger</t>
  </si>
  <si>
    <t>Erhvervelse af anlægsaktiver, målrettet modvirkning af / tilpasning til klimaforandringer jf. miljøpositivlisten</t>
  </si>
  <si>
    <t>Høstforsikring</t>
  </si>
  <si>
    <t>Indgår ikke</t>
  </si>
  <si>
    <t>Tekst</t>
  </si>
  <si>
    <t>R.3, R.9, R.16, R.26</t>
  </si>
  <si>
    <t>R.3, R.9</t>
  </si>
  <si>
    <t>1) Ansøgning om tilsagn</t>
  </si>
  <si>
    <t>2) Ansøgning om udbetaling</t>
  </si>
  <si>
    <t>Data der skal rapporteres</t>
  </si>
  <si>
    <t>Forbedring af præstation gennem viden og innovation:</t>
  </si>
  <si>
    <t>Only the PO members benefitting from advice and other</t>
  </si>
  <si>
    <t>knowledge and innovation actions for which the POs received a</t>
  </si>
  <si>
    <t>payment are included.</t>
  </si>
  <si>
    <t>antal personer, der modtager rådgivning, uddannelse og udveksling af viden eller deltager i operationelle grupper under det europæiske innovationspartnerskab (EIP), som støttes af den fælles landbrugspolitik til forbedring af bæredygtig økonomisk, social, miljømæssig, klimarelateret og ressourceeffektivitet</t>
  </si>
  <si>
    <t>Digitalisering af landbruget:</t>
  </si>
  <si>
    <t>andel af bedrifter, der er omfattet af støtte under den fælles landbrugspolitik til digitale landbrugsteknologier.</t>
  </si>
  <si>
    <t>andel af bedrifter med den fælles landbrugspolitiks støttede risikostyringsværktøjer.</t>
  </si>
  <si>
    <t>Modernisering af bedrifter:</t>
  </si>
  <si>
    <t>andel af bedrifter, der modtager investeringsstøtte til omstrukturering og modernisering, herunder forbedring af ressourceeffektivitet.</t>
  </si>
  <si>
    <t>Investeringer på klimaområdet:</t>
  </si>
  <si>
    <t>andel af bedrifter, der er omfattet af støtte gennem investeringer under den fælles landbrugspolitik, som bidrager til modvirkning af og tilpasning til klimaforandringer og produktion af vedvarende energikilder eller biomaterialer.</t>
  </si>
  <si>
    <t>Investeringer på området for naturressourcer:</t>
  </si>
  <si>
    <t>Number of beneficiaries from relevant paid support.</t>
  </si>
  <si>
    <t>For sectoral types of interventions, it may include e.g. investments in tangible and non-tangible assets, in particular focused on water saving, energy saving, ecological packaging and waste reduction.</t>
  </si>
  <si>
    <t>It includes non-productive and productive investments focusing on</t>
  </si>
  <si>
    <t>natural resources-related benefits.</t>
  </si>
  <si>
    <t>Investments in the improvement of existing irrigation installations on farm would be accounted for under this indicator.</t>
  </si>
  <si>
    <t>andel af bedrifter, der er omfattet af støtte gennem produktive og ikkeproduktive investeringer under den fælles landbrugspolitik i tiltag på naturressourceområdet.</t>
  </si>
  <si>
    <t>For Sectoral types of interventions, it may include e.g.:</t>
  </si>
  <si>
    <r>
      <t>·</t>
    </r>
    <r>
      <rPr>
        <sz val="9"/>
        <color theme="1"/>
        <rFont val="Arial"/>
        <family val="2"/>
      </rPr>
      <t xml:space="preserve"> Advice and training</t>
    </r>
  </si>
  <si>
    <r>
      <t>·</t>
    </r>
    <r>
      <rPr>
        <sz val="9"/>
        <color theme="1"/>
        <rFont val="Arial"/>
        <family val="2"/>
      </rPr>
      <t xml:space="preserve"> Research, experimental and innovative production methods.</t>
    </r>
  </si>
  <si>
    <r>
      <t xml:space="preserve">Ansøger', 'Tilsagnshaver' eller 'Projektdeltager' afhængig af kundens rolle på den pågældende sag. Oplysning om rolle bør stemples ned i Rapport-skemaet.
</t>
    </r>
    <r>
      <rPr>
        <b/>
        <sz val="11"/>
        <rFont val="Calibri"/>
        <family val="2"/>
        <scheme val="minor"/>
      </rPr>
      <t>Projektstøtte:</t>
    </r>
    <r>
      <rPr>
        <sz val="11"/>
        <rFont val="Calibri"/>
        <family val="2"/>
        <scheme val="minor"/>
      </rPr>
      <t xml:space="preserve">
På sager, hvor der udover tilsagnshaveren er en eller flere projektdeltagere, skal oplysning om hver enkelt projektdeltager registreres i særskilte rækker i Rapport-skemaet. Der skal dog kun indsamles oplysning om projektdeltagere, når der registreres data for følgende resultatindikatorer: R.3, R.5, R.9, R.10, R.16, R.26 og R.32. </t>
    </r>
  </si>
  <si>
    <t>Forbedring af præstation gennem viden og innovation vedrørende miljø- eller klimarelateret præstation</t>
  </si>
  <si>
    <t>Definition fra CAP-planen:</t>
  </si>
  <si>
    <t>”4.1.4 Aktiv landbruger</t>
  </si>
  <si>
    <t>4.1.4.1 Kriterier for identifikation af landbrugere med landbrugsaktivitet på et</t>
  </si>
  <si>
    <t>minimumsniveau</t>
  </si>
  <si>
    <t>Ansøger godkendes som aktiv landbruger ved at opfylde mindst ét af følgende kriterier:</t>
  </si>
  <si>
    <t>1. Ansøger søger og godkendes til udbetaling af grundbetaling til mindst 40 ha i tilskudsåret.</t>
  </si>
  <si>
    <t>2. Ansøger modtog i direkte betaling højst 5.000 euro i det foregående år.</t>
  </si>
  <si>
    <t>3. Ansøger er tilmeldt til Register for gødningsregnskab eller Register over økologiautoriserede</t>
  </si>
  <si>
    <t>bedrifter senest ved fristen for indsendelse af ansøgning om direkte betaling.</t>
  </si>
  <si>
    <t>4. Ansøger med støtteberettigede hektarer omfattet af artikel 4, stk. 4, litra c) i forordning (EU)</t>
  </si>
  <si>
    <t>2021/2115 har minimum 0,3 ha, hvor der udføres en landbrugsaktivitet.</t>
  </si>
  <si>
    <t>5. Ny ansøger kan dokumentere en landbrugsaktivitet.</t>
  </si>
  <si>
    <t>I forhold til punkt”</t>
  </si>
  <si>
    <t>2.2 Rådgivning, uddannelse og kurser vedr. salgsfremme</t>
  </si>
  <si>
    <t>CVR</t>
  </si>
  <si>
    <t>Rollen: Tilsagnshaver, projektdeltater</t>
  </si>
  <si>
    <t>Informationer skal registreres i Rapport-skemaet på sagen ved:
1) Ansøgning om tilsagn
2) Ansøgning om udbetaling
vælges via dropdown</t>
  </si>
  <si>
    <t xml:space="preserve">PO'ens eller Medlemmets CVR nummer 
ved kollektive aktioner med flere medlemmer skrives deltagende CVR-nummre semikolonsepareret </t>
  </si>
  <si>
    <t>Opgørelse af numerisk data på antallet af den måleenhed, som bruges til afrapportering af resultatindikatorer. 
Antallet af f.eks. Bedrifter/personer skal svare til antallet af angivne CVR-numre.</t>
  </si>
  <si>
    <t>Indkøb af flerårige certificerede økologiske planter og specifikke merom-kostninger til økologiske etårige planter og frømateriale</t>
  </si>
  <si>
    <t>Risikostyring: (krisehåndtering og kriseforebyggelse)</t>
  </si>
  <si>
    <t>Generel vejledning</t>
  </si>
  <si>
    <t>Valgt Resultatindikator</t>
  </si>
  <si>
    <t>Der udfyldes den relevante resultatindikator for den specifikke aktion</t>
  </si>
  <si>
    <t xml:space="preserve">En aktion kan bidrage til flere resultatindikatorer. 
Bidrager aktionen til flere resultatindikatorer registreres disse som særskilte rækker i skemaet.
Det er ikke alle aktioner der, bidrager til en Resultatindikator. 
</t>
  </si>
  <si>
    <t xml:space="preserve">Kan f.eks. Være "personer", "bedrift", "hektar" eller "nyoprettede job" afhænging af hvilken indikator der benyttes (ikke udtømmende).  
</t>
  </si>
  <si>
    <t>Felter med "mørk" farveudfyldning udfyldes, mens felter med lys farveudfyldning hentes.</t>
  </si>
  <si>
    <t>Nummeret på den specifikke aktion jf. aktionslisten.</t>
  </si>
  <si>
    <t>Nummeret på den overordnede aktion jf. aktionslisten - dropdown</t>
  </si>
  <si>
    <t>Der skal udfyldes data ved ansøgning om tilsagn og ved udbetaling.</t>
  </si>
  <si>
    <t xml:space="preserve">Vises ud fra valgt aktionsnummer for den overordnede aktion.
En aktion kan bidrage til flere resultatindikatorer. 
Bidrager aktionen til flere resultatindikatorer registreres disse som særskilte rækker i skemaet.
Det er ikke alle aktioner der, bidrager til en Resultatindikator. </t>
  </si>
  <si>
    <t>Udfyldes via. drop down</t>
  </si>
  <si>
    <t>Er der flere relevante resultatindikatorer indsættes flere rækker for den specifikke aktion.
Det er ikke alle aktioner der, bidrager til en Resultatindikator.</t>
  </si>
  <si>
    <t>Den Måleenhed som benyttes ved opgørelse af resultatindikatoren. Data vises i skeamet efter valg af relevant resultatindikator.</t>
  </si>
  <si>
    <t xml:space="preserve">Opgørelse af numerisk data på antallet af den måleenhed, som bruges til afrapportering af resultatindikatorer. </t>
  </si>
  <si>
    <t>Antallet af f.eks. Bedrifter/personer skal svare til antallet af angivne CVR-numre.</t>
  </si>
  <si>
    <t>PO'ens eller Medlemmets CVR nummer 
Ved kollektive aktioner med flere medlemmer skrives deltagende CVR-nummre semikolonsepareret ";"
Hvis alle PO'ens medlemmer deltager i aktionen kan der blot skrives "alle"</t>
  </si>
  <si>
    <t>Se vejledningen afsnit 9.</t>
  </si>
  <si>
    <t>20-3</t>
  </si>
  <si>
    <t>1.1 Erhvervelse af anlægsaktiver (herunder investeringer i skånsom håndtering, sortering, pakning og opbevaring)</t>
  </si>
  <si>
    <t>Aktionstype Jf. aktionslisten</t>
  </si>
  <si>
    <t>Aktionstype jf. aktionslisten</t>
  </si>
  <si>
    <t>Vejledning til udfyldelse af Bilag 5a - Performancerapportering</t>
  </si>
  <si>
    <t>POFG</t>
  </si>
  <si>
    <t>POFG2023112</t>
  </si>
  <si>
    <t>080202010000350000001000232</t>
  </si>
  <si>
    <t>11.01</t>
  </si>
  <si>
    <t>[YY-XXXXXXX] - 
For POFG angives journalnummer på sagne med 50 pct tilskud.</t>
  </si>
  <si>
    <t>IndsatsområdeID består af bogstavforkortelsen for ordningen efterfulgt af ansøgningsåret, efterfulgt af 2 cifre der identificerer Budgetområde, og yderligere ét ciffer der identificerer det pågældende Indsatsområde under det givne Budgetområde.
På POFG fremgår det af kontoplanen og kan oplyses af IT</t>
  </si>
  <si>
    <t>Oplysninger om ansøger</t>
  </si>
  <si>
    <t>Budgetkode = ABB-nummer. 
Alle ordninger tilknyttes særskilte budgetkoder på niveau af enhedsbeløb. Dvs. hver ordning har en eller flere budgetkoder, som der skal differentieres og afrapporteres på. Denne information benyttes også til årsregnskab til Kommissionen.</t>
  </si>
  <si>
    <t xml:space="preserve">Her angives enhedsbeløbID. 
EnhedsbeløbID er defineret for hver ordning i CAP-planen og fremgår under ordningsbeskrivelsen i kapitel 5. 
Nogle ordninger vil have flere enhedsbeløb. I sådanne tilfælde skal data registreres som særskilte rækker for hvert enhedsbeløb i rapport-skemaet på sagen. </t>
  </si>
  <si>
    <t>Timestamp_Milepæl_ansøgning</t>
  </si>
  <si>
    <t>Timestamp_Milepæl_udbetaling</t>
  </si>
  <si>
    <t>Projektdeltager</t>
  </si>
  <si>
    <t>Ansøger</t>
  </si>
  <si>
    <t>Udfyldes af LBST</t>
  </si>
  <si>
    <t>xx</t>
  </si>
  <si>
    <t>yy</t>
  </si>
  <si>
    <t>Ansøger' = PO ved milepæl ansøgning
'Tilsagnshaver' = PO ved milepæl udbetaling
'Projektdeltager' = alle andre CVR på sagen</t>
  </si>
  <si>
    <t>indberettede data</t>
  </si>
  <si>
    <t>ID</t>
  </si>
  <si>
    <t xml:space="preserve">sort1 </t>
  </si>
  <si>
    <t>Ikke relevant</t>
  </si>
  <si>
    <t>ikke udfyldt</t>
  </si>
  <si>
    <t>Kursdato</t>
  </si>
  <si>
    <t xml:space="preserve">R.1,R.3, R.9, R.16, R.26, </t>
  </si>
  <si>
    <t>R.1,R.9</t>
  </si>
  <si>
    <t>R.1,R.3, R.9, R.16, R.26</t>
  </si>
  <si>
    <t>0(mand), 1 (kvinde), 2 (non-binær), 3 (vil ikke oplyse), 4 (ikke relevant)</t>
  </si>
  <si>
    <t>[YY-XXXXXXX] - 
For POFG angives journalnummer på sagne med 60 pct tilskud.</t>
  </si>
  <si>
    <t>[YY-XXXXXXX] - 
For POFG angives journalnummer på sagne med 80 pct tilskud.</t>
  </si>
  <si>
    <t>[YY-XXXXXXX] - 
For POFG angives journalnummer på sagne med 100 pct tilskud.</t>
  </si>
  <si>
    <t>0.35</t>
  </si>
  <si>
    <t>R.28 er Udgået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</si>
</sst>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rgb="FFFF0000"/>
      <name val="Calibri"/>
      <family val="2"/>
      <scheme val="minor"/>
    </font>
    <font>
      <sz val="11"/>
      <color theme="1"/>
      <name val="Calibri"/>
      <family val="2"/>
    </font>
    <font>
      <b/>
      <sz val="11"/>
      <color theme="1"/>
      <name val="Calibri"/>
      <family val="2"/>
      <scheme val="minor"/>
    </font>
    <font>
      <u/>
      <sz val="11"/>
      <color theme="1"/>
      <name val="Calibri"/>
      <family val="2"/>
      <scheme val="minor"/>
    </font>
    <font>
      <sz val="11"/>
      <color rgb="FF000000"/>
      <name val="Calibri"/>
      <family val="2"/>
      <scheme val="minor"/>
    </font>
    <font>
      <sz val="11"/>
      <name val="Calibri"/>
      <family val="2"/>
      <scheme val="minor"/>
    </font>
    <font>
      <sz val="11"/>
      <name val="Calibri"/>
      <family val="2"/>
    </font>
    <font>
      <b/>
      <sz val="11"/>
      <name val="Calibri"/>
      <family val="2"/>
      <scheme val="minor"/>
    </font>
    <font>
      <b/>
      <sz val="11"/>
      <color theme="1"/>
      <name val="Calibri"/>
      <family val="2"/>
    </font>
    <font>
      <b/>
      <sz val="11"/>
      <color theme="0"/>
      <name val="Calibri"/>
      <family val="2"/>
      <scheme val="minor"/>
    </font>
    <font>
      <b/>
      <sz val="11"/>
      <color rgb="FFFF0000"/>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sz val="9"/>
      <color theme="1"/>
      <name val="Arial"/>
      <family val="2"/>
    </font>
    <font>
      <b/>
      <sz val="9"/>
      <color rgb="FF003127"/>
      <name val="Arial"/>
      <family val="2"/>
    </font>
    <font>
      <sz val="9"/>
      <color rgb="FF003127"/>
      <name val="Arial"/>
      <family val="2"/>
    </font>
    <font>
      <i/>
      <sz val="11"/>
      <name val="Calibri"/>
      <family val="2"/>
      <scheme val="minor"/>
    </font>
    <font>
      <sz val="9"/>
      <color theme="1"/>
      <name val="Symbol"/>
      <family val="1"/>
      <charset val="2"/>
    </font>
    <font>
      <sz val="10"/>
      <name val="Calibri"/>
      <family val="2"/>
      <scheme val="minor"/>
    </font>
    <font>
      <sz val="20"/>
      <color rgb="FF1F497D"/>
      <name val="Calibri"/>
      <family val="2"/>
      <scheme val="minor"/>
    </font>
    <font>
      <i/>
      <sz val="11"/>
      <color rgb="FFFF0000"/>
      <name val="Calibri"/>
      <family val="2"/>
      <scheme val="minor"/>
    </font>
    <font>
      <i/>
      <sz val="11"/>
      <color rgb="FFFF0000"/>
      <name val="Calibri"/>
      <family val="2"/>
    </font>
    <font>
      <b/>
      <sz val="16"/>
      <color theme="1"/>
      <name val="Calibri"/>
      <family val="2"/>
      <scheme val="minor"/>
    </font>
    <font>
      <b/>
      <sz val="14"/>
      <color theme="1"/>
      <name val="Calibri"/>
      <family val="2"/>
      <scheme val="minor"/>
    </font>
    <font>
      <i/>
      <sz val="11"/>
      <color theme="1"/>
      <name val="Calibri"/>
      <family val="2"/>
      <scheme val="minor"/>
    </font>
    <font>
      <b/>
      <i/>
      <sz val="11"/>
      <color rgb="FFFF0000"/>
      <name val="Calibri"/>
      <family val="2"/>
      <scheme val="minor"/>
    </font>
    <font>
      <sz val="10"/>
      <color rgb="FFFF0000"/>
      <name val="Segoe UI"/>
      <family val="2"/>
    </font>
    <font>
      <b/>
      <sz val="10"/>
      <name val="Segoe UI"/>
      <family val="2"/>
    </font>
    <font>
      <sz val="11"/>
      <color rgb="FF9C0006"/>
      <name val="Calibri"/>
      <family val="2"/>
      <scheme val="minor"/>
    </font>
  </fonts>
  <fills count="16">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00A7B5"/>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rgb="FFE5EAE9"/>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C7CE"/>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s>
  <cellStyleXfs count="2">
    <xf numFmtId="0" fontId="0" fillId="0" borderId="0"/>
    <xf numFmtId="0" fontId="30" fillId="15" borderId="0" applyNumberFormat="0" applyBorder="0" applyAlignment="0" applyProtection="0"/>
  </cellStyleXfs>
  <cellXfs count="212">
    <xf numFmtId="0" fontId="0" fillId="0" borderId="0" xfId="0"/>
    <xf numFmtId="0" fontId="0" fillId="3" borderId="1" xfId="0" applyFill="1" applyBorder="1" applyAlignment="1">
      <alignment horizontal="center" vertical="center" wrapText="1"/>
    </xf>
    <xf numFmtId="0" fontId="0" fillId="3" borderId="1" xfId="0" applyFill="1" applyBorder="1"/>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top" wrapText="1"/>
    </xf>
    <xf numFmtId="0" fontId="1" fillId="3" borderId="1" xfId="0" applyFont="1" applyFill="1" applyBorder="1" applyAlignment="1">
      <alignment horizontal="left" vertical="top" wrapText="1"/>
    </xf>
    <xf numFmtId="0" fontId="2" fillId="0" borderId="1" xfId="0"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1" fillId="0" borderId="0" xfId="0" applyFont="1"/>
    <xf numFmtId="14" fontId="0" fillId="0" borderId="0" xfId="0" applyNumberFormat="1"/>
    <xf numFmtId="2" fontId="0" fillId="0" borderId="0" xfId="0" applyNumberFormat="1" applyAlignment="1">
      <alignment horizontal="center"/>
    </xf>
    <xf numFmtId="0" fontId="1" fillId="0" borderId="0" xfId="0" applyFont="1" applyAlignment="1">
      <alignment horizontal="center" vertical="center" wrapText="1"/>
    </xf>
    <xf numFmtId="0" fontId="0" fillId="2" borderId="1" xfId="0" applyFill="1" applyBorder="1" applyAlignment="1">
      <alignment horizontal="center" vertical="center"/>
    </xf>
    <xf numFmtId="0" fontId="0" fillId="0" borderId="2" xfId="0"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center" vertical="center"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xf>
    <xf numFmtId="0" fontId="5" fillId="0" borderId="0" xfId="0" applyFont="1" applyAlignment="1">
      <alignment wrapText="1"/>
    </xf>
    <xf numFmtId="0" fontId="0" fillId="0" borderId="0" xfId="0" applyAlignment="1">
      <alignment horizontal="center" vertical="center"/>
    </xf>
    <xf numFmtId="2" fontId="0" fillId="0" borderId="0" xfId="0" applyNumberFormat="1" applyAlignment="1">
      <alignment horizontal="center" vertical="center"/>
    </xf>
    <xf numFmtId="0" fontId="2" fillId="0" borderId="1" xfId="0" applyFont="1" applyBorder="1" applyAlignment="1">
      <alignment horizontal="center" vertical="center" wrapText="1"/>
    </xf>
    <xf numFmtId="14" fontId="3" fillId="0" borderId="0" xfId="0" applyNumberFormat="1" applyFont="1" applyFill="1" applyBorder="1" applyAlignment="1">
      <alignment horizontal="center" vertical="center"/>
    </xf>
    <xf numFmtId="0" fontId="0" fillId="0" borderId="0" xfId="0" applyBorder="1"/>
    <xf numFmtId="0" fontId="0" fillId="0" borderId="0" xfId="0" applyBorder="1" applyAlignment="1">
      <alignment horizontal="center" vertical="center" wrapText="1"/>
    </xf>
    <xf numFmtId="0" fontId="0" fillId="0" borderId="0" xfId="0" applyBorder="1" applyAlignment="1">
      <alignment horizontal="center" wrapText="1"/>
    </xf>
    <xf numFmtId="14" fontId="3" fillId="0" borderId="0" xfId="0" applyNumberFormat="1" applyFont="1" applyBorder="1" applyAlignment="1">
      <alignment horizontal="center" vertical="center"/>
    </xf>
    <xf numFmtId="2" fontId="0" fillId="0" borderId="0" xfId="0" applyNumberFormat="1" applyBorder="1" applyAlignment="1">
      <alignment horizont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3" borderId="1" xfId="0" applyFont="1" applyFill="1" applyBorder="1" applyAlignment="1">
      <alignment horizontal="left" vertical="top" wrapText="1"/>
    </xf>
    <xf numFmtId="0" fontId="3" fillId="3" borderId="1" xfId="0" applyFont="1" applyFill="1" applyBorder="1" applyAlignment="1">
      <alignment wrapText="1"/>
    </xf>
    <xf numFmtId="0" fontId="0" fillId="0" borderId="0" xfId="0" applyBorder="1" applyAlignment="1">
      <alignment horizontal="center" vertical="center"/>
    </xf>
    <xf numFmtId="0" fontId="3" fillId="0" borderId="1" xfId="0" applyFont="1" applyBorder="1" applyAlignment="1">
      <alignment horizontal="center" vertical="center"/>
    </xf>
    <xf numFmtId="0" fontId="1" fillId="0" borderId="0" xfId="0" applyFont="1" applyFill="1" applyBorder="1" applyAlignment="1">
      <alignment horizontal="left" vertical="center" wrapText="1"/>
    </xf>
    <xf numFmtId="0" fontId="1" fillId="0" borderId="0" xfId="0" applyFont="1" applyAlignment="1">
      <alignment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2"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0" borderId="2" xfId="0" quotePrefix="1" applyBorder="1" applyAlignment="1">
      <alignment horizontal="left" vertical="top" wrapText="1"/>
    </xf>
    <xf numFmtId="0" fontId="0" fillId="0" borderId="0" xfId="0" applyFill="1"/>
    <xf numFmtId="0" fontId="1" fillId="0" borderId="0" xfId="0" applyFont="1" applyFill="1"/>
    <xf numFmtId="0" fontId="1" fillId="0" borderId="0" xfId="0" applyFont="1" applyFill="1" applyBorder="1" applyAlignment="1">
      <alignment horizontal="left" vertical="top" wrapText="1"/>
    </xf>
    <xf numFmtId="0" fontId="0" fillId="0" borderId="0" xfId="0" applyFill="1" applyBorder="1" applyAlignment="1">
      <alignment horizontal="center" vertical="center" wrapText="1"/>
    </xf>
    <xf numFmtId="2" fontId="0" fillId="0" borderId="0" xfId="0" applyNumberFormat="1" applyFill="1" applyBorder="1" applyAlignment="1">
      <alignment horizontal="center" vertical="center" wrapText="1"/>
    </xf>
    <xf numFmtId="2" fontId="0" fillId="0" borderId="0" xfId="0" applyNumberFormat="1" applyFill="1" applyBorder="1" applyAlignment="1">
      <alignment horizontal="center" wrapText="1"/>
    </xf>
    <xf numFmtId="0" fontId="0" fillId="0" borderId="0" xfId="0" applyFill="1" applyBorder="1" applyAlignment="1">
      <alignment horizontal="center" wrapText="1"/>
    </xf>
    <xf numFmtId="2" fontId="0" fillId="0" borderId="0" xfId="0" applyNumberFormat="1" applyFill="1" applyAlignment="1">
      <alignment horizontal="center" vertical="center"/>
    </xf>
    <xf numFmtId="2" fontId="0" fillId="0" borderId="0" xfId="0" applyNumberFormat="1" applyFill="1" applyAlignment="1">
      <alignment horizontal="center"/>
    </xf>
    <xf numFmtId="0" fontId="0" fillId="0" borderId="0" xfId="0" applyFill="1" applyBorder="1"/>
    <xf numFmtId="0" fontId="3" fillId="0" borderId="0" xfId="0" applyFont="1" applyFill="1" applyBorder="1" applyAlignment="1">
      <alignment wrapText="1"/>
    </xf>
    <xf numFmtId="0" fontId="1" fillId="0" borderId="0" xfId="0" applyFont="1" applyFill="1" applyBorder="1" applyAlignment="1">
      <alignment horizontal="center" vertical="center" wrapText="1"/>
    </xf>
    <xf numFmtId="0" fontId="1" fillId="0" borderId="0" xfId="0" applyFont="1" applyFill="1" applyBorder="1" applyAlignment="1">
      <alignment wrapText="1"/>
    </xf>
    <xf numFmtId="14" fontId="0" fillId="0" borderId="0" xfId="0" applyNumberFormat="1" applyFill="1" applyBorder="1"/>
    <xf numFmtId="0" fontId="3" fillId="0" borderId="0" xfId="0" applyFont="1" applyFill="1" applyBorder="1" applyAlignment="1">
      <alignment horizontal="left" vertical="top" wrapText="1"/>
    </xf>
    <xf numFmtId="0" fontId="0" fillId="0" borderId="0" xfId="0" applyFill="1" applyBorder="1" applyAlignment="1">
      <alignment horizontal="center" vertical="center"/>
    </xf>
    <xf numFmtId="14" fontId="3" fillId="0" borderId="1" xfId="0" applyNumberFormat="1"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0" borderId="1" xfId="0" quotePrefix="1" applyBorder="1" applyAlignment="1">
      <alignment horizontal="center" vertical="center" wrapText="1"/>
    </xf>
    <xf numFmtId="14" fontId="10" fillId="5" borderId="0" xfId="0" applyNumberFormat="1" applyFont="1" applyFill="1" applyAlignment="1">
      <alignment vertical="top"/>
    </xf>
    <xf numFmtId="0" fontId="10" fillId="5" borderId="0" xfId="0" applyFont="1" applyFill="1" applyAlignment="1">
      <alignment vertical="top" wrapText="1"/>
    </xf>
    <xf numFmtId="0" fontId="10" fillId="5" borderId="0" xfId="0" applyFont="1" applyFill="1" applyAlignment="1">
      <alignment vertical="top"/>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3"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left" vertical="top"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3" fillId="0" borderId="1" xfId="0" applyFont="1" applyBorder="1" applyAlignment="1">
      <alignment horizontal="left" vertical="top" wrapText="1"/>
    </xf>
    <xf numFmtId="0" fontId="9" fillId="4"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0" borderId="0" xfId="0" applyFont="1"/>
    <xf numFmtId="0" fontId="3" fillId="0" borderId="0" xfId="0" applyFont="1" applyAlignment="1">
      <alignment horizontal="left" vertical="center" indent="2"/>
    </xf>
    <xf numFmtId="0" fontId="3" fillId="7" borderId="1" xfId="0" applyFont="1" applyFill="1" applyBorder="1" applyAlignment="1">
      <alignment horizontal="center" vertical="center"/>
    </xf>
    <xf numFmtId="49" fontId="3" fillId="8" borderId="1" xfId="0" applyNumberFormat="1"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1" xfId="0" applyBorder="1" applyAlignment="1">
      <alignment horizontal="center" vertical="center"/>
    </xf>
    <xf numFmtId="0" fontId="3" fillId="0" borderId="0" xfId="0" applyFont="1" applyAlignment="1">
      <alignment horizontal="left" vertical="top"/>
    </xf>
    <xf numFmtId="0" fontId="0" fillId="0" borderId="0" xfId="0" applyBorder="1" applyAlignment="1">
      <alignment horizontal="left" vertical="top"/>
    </xf>
    <xf numFmtId="0" fontId="0" fillId="0" borderId="0" xfId="0"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left" vertical="top" wrapText="1"/>
    </xf>
    <xf numFmtId="0" fontId="17" fillId="0" borderId="0" xfId="0" applyFont="1" applyBorder="1" applyAlignment="1">
      <alignment horizontal="left" vertical="top"/>
    </xf>
    <xf numFmtId="0" fontId="17" fillId="0" borderId="0" xfId="0" applyFont="1" applyBorder="1" applyAlignment="1">
      <alignment vertical="top" wrapText="1"/>
    </xf>
    <xf numFmtId="0" fontId="15" fillId="0" borderId="0" xfId="0" applyFont="1" applyBorder="1" applyAlignment="1">
      <alignment vertical="top" wrapText="1"/>
    </xf>
    <xf numFmtId="0" fontId="15" fillId="0" borderId="0" xfId="0" applyFont="1" applyBorder="1" applyAlignment="1">
      <alignment vertical="top"/>
    </xf>
    <xf numFmtId="0" fontId="0" fillId="0" borderId="0" xfId="0" applyFill="1" applyBorder="1" applyAlignment="1">
      <alignment horizontal="left" vertical="top"/>
    </xf>
    <xf numFmtId="0" fontId="17" fillId="0" borderId="0" xfId="0" applyFont="1" applyFill="1" applyBorder="1" applyAlignment="1">
      <alignment vertical="top" wrapText="1"/>
    </xf>
    <xf numFmtId="0" fontId="15" fillId="0" borderId="0" xfId="0" applyFont="1" applyFill="1" applyBorder="1" applyAlignment="1">
      <alignment vertical="top" wrapText="1"/>
    </xf>
    <xf numFmtId="0" fontId="0" fillId="0" borderId="0" xfId="0" applyFill="1" applyBorder="1" applyAlignment="1">
      <alignment horizontal="left" vertical="top" wrapText="1"/>
    </xf>
    <xf numFmtId="0" fontId="16" fillId="10" borderId="0" xfId="0" applyFont="1" applyFill="1" applyBorder="1" applyAlignment="1">
      <alignment horizontal="left" vertical="top" wrapText="1"/>
    </xf>
    <xf numFmtId="0" fontId="0" fillId="6" borderId="1" xfId="0" applyFont="1" applyFill="1" applyBorder="1" applyAlignment="1">
      <alignment horizontal="center" vertical="top" wrapText="1"/>
    </xf>
    <xf numFmtId="0" fontId="0" fillId="6" borderId="1" xfId="0" applyFont="1" applyFill="1" applyBorder="1" applyAlignment="1">
      <alignment horizontal="left" vertical="top" wrapText="1"/>
    </xf>
    <xf numFmtId="0" fontId="0"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0" fillId="0" borderId="3" xfId="0" applyBorder="1"/>
    <xf numFmtId="0" fontId="0" fillId="0" borderId="3" xfId="0" applyBorder="1" applyAlignment="1">
      <alignment horizontal="center" vertical="top"/>
    </xf>
    <xf numFmtId="0" fontId="0" fillId="0" borderId="0" xfId="0" applyBorder="1" applyAlignment="1">
      <alignment horizontal="center" vertical="top"/>
    </xf>
    <xf numFmtId="0" fontId="0" fillId="6" borderId="0" xfId="0" applyFill="1"/>
    <xf numFmtId="0" fontId="0" fillId="6" borderId="0" xfId="0" applyFill="1" applyBorder="1"/>
    <xf numFmtId="0" fontId="0" fillId="6" borderId="0" xfId="0" applyFill="1" applyBorder="1" applyAlignment="1">
      <alignment horizontal="center" vertical="top"/>
    </xf>
    <xf numFmtId="0" fontId="8" fillId="8" borderId="1" xfId="0" applyFont="1" applyFill="1" applyBorder="1" applyAlignment="1">
      <alignment horizontal="left" vertical="top" wrapText="1"/>
    </xf>
    <xf numFmtId="0" fontId="6" fillId="6" borderId="0" xfId="0" applyFont="1" applyFill="1" applyBorder="1" applyAlignment="1">
      <alignment horizontal="left" vertical="top" wrapText="1"/>
    </xf>
    <xf numFmtId="0" fontId="6" fillId="0" borderId="3" xfId="0" applyFont="1" applyBorder="1" applyAlignment="1">
      <alignment horizontal="left" vertical="top" wrapText="1"/>
    </xf>
    <xf numFmtId="0" fontId="6" fillId="0" borderId="0" xfId="0" applyFont="1" applyBorder="1" applyAlignment="1">
      <alignment horizontal="left" vertical="top" wrapText="1"/>
    </xf>
    <xf numFmtId="0" fontId="3" fillId="7" borderId="1" xfId="0" applyFont="1" applyFill="1" applyBorder="1" applyAlignment="1">
      <alignment horizontal="center" vertical="top"/>
    </xf>
    <xf numFmtId="0" fontId="0" fillId="6" borderId="0" xfId="0" applyFill="1" applyBorder="1" applyAlignment="1">
      <alignment horizontal="left" vertical="top"/>
    </xf>
    <xf numFmtId="0" fontId="3" fillId="9" borderId="1" xfId="0" applyFont="1" applyFill="1" applyBorder="1" applyAlignment="1">
      <alignment horizontal="left" vertical="top" wrapText="1"/>
    </xf>
    <xf numFmtId="0" fontId="0" fillId="0" borderId="3" xfId="0" applyBorder="1" applyAlignment="1">
      <alignment horizontal="left" vertical="top"/>
    </xf>
    <xf numFmtId="0" fontId="15" fillId="0" borderId="4" xfId="0" applyFont="1" applyBorder="1" applyAlignment="1">
      <alignment vertical="center" wrapText="1"/>
    </xf>
    <xf numFmtId="0" fontId="15" fillId="0" borderId="5" xfId="0" applyFont="1" applyBorder="1" applyAlignment="1">
      <alignment vertical="center" wrapText="1"/>
    </xf>
    <xf numFmtId="0" fontId="15" fillId="0" borderId="9" xfId="0" applyFont="1" applyBorder="1" applyAlignment="1">
      <alignment vertical="center" wrapText="1"/>
    </xf>
    <xf numFmtId="0" fontId="15" fillId="0" borderId="8" xfId="0" applyFont="1" applyBorder="1" applyAlignment="1">
      <alignment vertical="center" wrapText="1"/>
    </xf>
    <xf numFmtId="0" fontId="15" fillId="0" borderId="6" xfId="0" applyFont="1" applyBorder="1" applyAlignment="1">
      <alignment vertical="center" wrapText="1"/>
    </xf>
    <xf numFmtId="0" fontId="19" fillId="0" borderId="9" xfId="0" applyFont="1" applyBorder="1" applyAlignment="1">
      <alignment vertical="center" wrapText="1"/>
    </xf>
    <xf numFmtId="0" fontId="19" fillId="0" borderId="8" xfId="0" applyFont="1" applyBorder="1" applyAlignment="1">
      <alignment vertical="center" wrapText="1"/>
    </xf>
    <xf numFmtId="0" fontId="3" fillId="11" borderId="1" xfId="0" applyFont="1" applyFill="1" applyBorder="1" applyAlignment="1">
      <alignment horizontal="center" vertical="center" wrapText="1"/>
    </xf>
    <xf numFmtId="14" fontId="3" fillId="11" borderId="1" xfId="0" applyNumberFormat="1" applyFont="1" applyFill="1" applyBorder="1" applyAlignment="1">
      <alignment horizontal="center" vertical="center" wrapText="1"/>
    </xf>
    <xf numFmtId="0" fontId="6" fillId="0" borderId="1" xfId="0" quotePrefix="1" applyFont="1" applyBorder="1" applyAlignment="1">
      <alignment horizontal="left" vertical="top" wrapText="1"/>
    </xf>
    <xf numFmtId="0" fontId="20" fillId="8" borderId="2" xfId="0" applyFont="1" applyFill="1" applyBorder="1" applyAlignment="1">
      <alignment horizontal="left" wrapText="1"/>
    </xf>
    <xf numFmtId="0" fontId="12" fillId="7" borderId="2" xfId="0" applyFont="1" applyFill="1" applyBorder="1" applyAlignment="1">
      <alignment horizontal="center" wrapText="1"/>
    </xf>
    <xf numFmtId="0" fontId="12" fillId="7" borderId="2" xfId="0" applyFont="1" applyFill="1" applyBorder="1" applyAlignment="1">
      <alignment horizontal="left" wrapText="1"/>
    </xf>
    <xf numFmtId="0" fontId="12" fillId="9" borderId="2" xfId="0" applyFont="1" applyFill="1" applyBorder="1" applyAlignment="1">
      <alignment horizontal="left" wrapText="1"/>
    </xf>
    <xf numFmtId="0" fontId="12" fillId="0" borderId="0" xfId="0" applyFont="1" applyAlignment="1"/>
    <xf numFmtId="0" fontId="0" fillId="0" borderId="0" xfId="0" applyAlignment="1">
      <alignment vertical="center"/>
    </xf>
    <xf numFmtId="0" fontId="0" fillId="0" borderId="1" xfId="0" applyBorder="1" applyAlignment="1">
      <alignment vertical="center"/>
    </xf>
    <xf numFmtId="0" fontId="21" fillId="0" borderId="0" xfId="0" applyFont="1" applyAlignment="1">
      <alignment vertical="center"/>
    </xf>
    <xf numFmtId="0" fontId="6" fillId="6" borderId="0" xfId="0" applyFont="1" applyFill="1" applyBorder="1"/>
    <xf numFmtId="0" fontId="8" fillId="9" borderId="1" xfId="0" applyFont="1" applyFill="1" applyBorder="1" applyAlignment="1">
      <alignment horizontal="center" vertical="center" wrapText="1"/>
    </xf>
    <xf numFmtId="0" fontId="20" fillId="9" borderId="2" xfId="0" applyFont="1" applyFill="1" applyBorder="1" applyAlignment="1">
      <alignment horizontal="left" wrapText="1"/>
    </xf>
    <xf numFmtId="0" fontId="6" fillId="0" borderId="1" xfId="0" applyFont="1" applyBorder="1" applyAlignment="1">
      <alignment horizontal="center" vertical="center" wrapText="1"/>
    </xf>
    <xf numFmtId="0" fontId="6" fillId="0" borderId="3" xfId="0" applyFont="1" applyBorder="1"/>
    <xf numFmtId="0" fontId="6" fillId="0" borderId="0" xfId="0" applyFont="1" applyBorder="1"/>
    <xf numFmtId="49" fontId="22" fillId="0" borderId="1" xfId="0" applyNumberFormat="1" applyFont="1" applyBorder="1" applyAlignment="1">
      <alignment horizontal="center" vertical="center" wrapText="1"/>
    </xf>
    <xf numFmtId="0" fontId="22" fillId="0" borderId="1" xfId="0" applyFont="1" applyBorder="1" applyAlignment="1">
      <alignment horizontal="left" vertical="center" wrapText="1"/>
    </xf>
    <xf numFmtId="0" fontId="23"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4" fillId="0" borderId="0" xfId="0" applyFont="1"/>
    <xf numFmtId="0" fontId="25" fillId="0" borderId="0" xfId="0" applyFont="1"/>
    <xf numFmtId="0" fontId="3" fillId="12" borderId="0" xfId="0" applyFont="1" applyFill="1" applyBorder="1"/>
    <xf numFmtId="49" fontId="3" fillId="12" borderId="1" xfId="0" applyNumberFormat="1" applyFont="1" applyFill="1" applyBorder="1" applyAlignment="1">
      <alignment horizontal="center" vertical="center" wrapText="1"/>
    </xf>
    <xf numFmtId="49" fontId="12" fillId="12" borderId="2" xfId="0" applyNumberFormat="1" applyFont="1" applyFill="1" applyBorder="1" applyAlignment="1">
      <alignment horizontal="left" wrapText="1"/>
    </xf>
    <xf numFmtId="0" fontId="0" fillId="0" borderId="0" xfId="0" applyAlignment="1">
      <alignment horizontal="left"/>
    </xf>
    <xf numFmtId="49" fontId="3" fillId="8" borderId="1" xfId="0" applyNumberFormat="1" applyFont="1" applyFill="1" applyBorder="1" applyAlignment="1">
      <alignment horizontal="left" vertical="center" wrapText="1"/>
    </xf>
    <xf numFmtId="0" fontId="0" fillId="0" borderId="0" xfId="0" applyAlignment="1">
      <alignment horizontal="left" wrapText="1"/>
    </xf>
    <xf numFmtId="0" fontId="3" fillId="7" borderId="1" xfId="0" applyFont="1" applyFill="1" applyBorder="1" applyAlignment="1">
      <alignment horizontal="left" vertical="top"/>
    </xf>
    <xf numFmtId="0" fontId="3" fillId="7" borderId="1" xfId="0" applyFont="1" applyFill="1" applyBorder="1" applyAlignment="1">
      <alignment horizontal="left" vertical="center"/>
    </xf>
    <xf numFmtId="0" fontId="8" fillId="9" borderId="1" xfId="0" applyFont="1" applyFill="1" applyBorder="1" applyAlignment="1">
      <alignment horizontal="left" vertical="center" wrapText="1"/>
    </xf>
    <xf numFmtId="0" fontId="3" fillId="13" borderId="1" xfId="0" applyFont="1" applyFill="1" applyBorder="1" applyAlignment="1">
      <alignment horizontal="center" vertical="top" wrapText="1"/>
    </xf>
    <xf numFmtId="0" fontId="12" fillId="13" borderId="1" xfId="0" applyFont="1" applyFill="1" applyBorder="1" applyAlignment="1">
      <alignment horizontal="left" wrapText="1"/>
    </xf>
    <xf numFmtId="0" fontId="9" fillId="13" borderId="1" xfId="0" applyFont="1" applyFill="1" applyBorder="1" applyAlignment="1">
      <alignment horizontal="center" vertical="center"/>
    </xf>
    <xf numFmtId="0" fontId="12" fillId="13" borderId="2" xfId="0" applyFont="1" applyFill="1" applyBorder="1" applyAlignment="1">
      <alignment horizontal="left" wrapText="1"/>
    </xf>
    <xf numFmtId="0" fontId="3" fillId="14" borderId="1" xfId="0" applyFont="1" applyFill="1" applyBorder="1" applyAlignment="1">
      <alignment horizontal="left" vertical="top" wrapText="1"/>
    </xf>
    <xf numFmtId="0" fontId="0" fillId="6" borderId="0" xfId="0" applyFill="1" applyBorder="1" applyAlignment="1">
      <alignment horizontal="center"/>
    </xf>
    <xf numFmtId="0" fontId="0" fillId="0" borderId="3" xfId="0" applyBorder="1" applyAlignment="1">
      <alignment horizontal="center"/>
    </xf>
    <xf numFmtId="0" fontId="0" fillId="0" borderId="0" xfId="0" applyBorder="1" applyAlignment="1">
      <alignment horizontal="center"/>
    </xf>
    <xf numFmtId="49" fontId="0" fillId="6" borderId="0" xfId="0" applyNumberFormat="1" applyFill="1" applyBorder="1" applyAlignment="1">
      <alignment horizontal="center"/>
    </xf>
    <xf numFmtId="49" fontId="0" fillId="8" borderId="0" xfId="0" applyNumberFormat="1" applyFill="1" applyBorder="1" applyAlignment="1">
      <alignment horizontal="center" vertical="top"/>
    </xf>
    <xf numFmtId="49" fontId="12" fillId="8" borderId="2" xfId="0" applyNumberFormat="1" applyFont="1" applyFill="1" applyBorder="1" applyAlignment="1">
      <alignment horizontal="center" wrapText="1"/>
    </xf>
    <xf numFmtId="49" fontId="0" fillId="0" borderId="1" xfId="0" applyNumberFormat="1" applyBorder="1" applyAlignment="1">
      <alignment horizontal="center" vertical="center"/>
    </xf>
    <xf numFmtId="49" fontId="0" fillId="0" borderId="3" xfId="0" applyNumberFormat="1" applyBorder="1" applyAlignment="1">
      <alignment horizontal="center"/>
    </xf>
    <xf numFmtId="49" fontId="0" fillId="0" borderId="0" xfId="0" applyNumberFormat="1" applyBorder="1" applyAlignment="1">
      <alignment horizontal="center"/>
    </xf>
    <xf numFmtId="0" fontId="26" fillId="0" borderId="0" xfId="0" applyFont="1" applyAlignment="1">
      <alignment vertical="center"/>
    </xf>
    <xf numFmtId="0" fontId="22" fillId="0" borderId="1" xfId="0" applyFont="1" applyBorder="1" applyAlignment="1">
      <alignment horizontal="center" vertical="center"/>
    </xf>
    <xf numFmtId="49" fontId="22" fillId="0" borderId="1" xfId="0" applyNumberFormat="1" applyFont="1" applyBorder="1" applyAlignment="1">
      <alignment horizontal="center" vertical="center"/>
    </xf>
    <xf numFmtId="0" fontId="27" fillId="6" borderId="1" xfId="0" applyFont="1" applyFill="1" applyBorder="1" applyAlignment="1">
      <alignment horizontal="center" vertical="center" wrapText="1"/>
    </xf>
    <xf numFmtId="0" fontId="27" fillId="6" borderId="1" xfId="0" applyFont="1" applyFill="1" applyBorder="1" applyAlignment="1" applyProtection="1">
      <alignment horizontal="center" vertical="center" wrapText="1"/>
    </xf>
    <xf numFmtId="0" fontId="15" fillId="0" borderId="0" xfId="0" applyFont="1" applyBorder="1" applyAlignment="1">
      <alignment vertical="center" wrapText="1"/>
    </xf>
    <xf numFmtId="0" fontId="15" fillId="0" borderId="0" xfId="0" applyFont="1" applyBorder="1" applyAlignment="1">
      <alignment horizontal="center" vertical="center"/>
    </xf>
    <xf numFmtId="0" fontId="8"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28" fillId="0" borderId="1" xfId="0" applyFont="1" applyBorder="1"/>
    <xf numFmtId="0" fontId="0" fillId="0" borderId="1" xfId="0" applyBorder="1"/>
    <xf numFmtId="0" fontId="29" fillId="9" borderId="1" xfId="0" applyFont="1" applyFill="1" applyBorder="1" applyAlignment="1">
      <alignment horizontal="center" vertical="center"/>
    </xf>
    <xf numFmtId="14" fontId="8" fillId="9" borderId="1" xfId="0" applyNumberFormat="1" applyFont="1" applyFill="1" applyBorder="1" applyAlignment="1">
      <alignment horizontal="center" vertical="center"/>
    </xf>
    <xf numFmtId="0" fontId="8" fillId="9" borderId="1" xfId="0" applyFont="1" applyFill="1" applyBorder="1" applyAlignment="1">
      <alignment horizontal="center" vertical="center"/>
    </xf>
    <xf numFmtId="0" fontId="3" fillId="3" borderId="1" xfId="0" applyFont="1" applyFill="1" applyBorder="1" applyAlignment="1">
      <alignment vertical="top" wrapText="1"/>
    </xf>
    <xf numFmtId="0" fontId="3" fillId="0" borderId="0" xfId="0" applyFont="1" applyBorder="1" applyAlignment="1">
      <alignment vertical="center" wrapText="1"/>
    </xf>
    <xf numFmtId="14" fontId="3" fillId="0" borderId="0" xfId="0" applyNumberFormat="1" applyFont="1" applyBorder="1" applyAlignment="1">
      <alignment vertical="center" wrapText="1"/>
    </xf>
    <xf numFmtId="0" fontId="3" fillId="0" borderId="0" xfId="0" applyFont="1" applyFill="1" applyBorder="1" applyAlignment="1">
      <alignment vertical="center" wrapText="1"/>
    </xf>
    <xf numFmtId="14" fontId="3" fillId="0" borderId="0" xfId="0" applyNumberFormat="1" applyFont="1" applyFill="1" applyBorder="1" applyAlignment="1">
      <alignment vertical="center" wrapText="1"/>
    </xf>
    <xf numFmtId="0" fontId="3" fillId="3"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top" wrapText="1"/>
    </xf>
    <xf numFmtId="0" fontId="0" fillId="0" borderId="0" xfId="0" applyFont="1"/>
    <xf numFmtId="0" fontId="0" fillId="0" borderId="1" xfId="0" applyFont="1" applyFill="1" applyBorder="1" applyAlignment="1">
      <alignment vertical="center" wrapText="1"/>
    </xf>
    <xf numFmtId="14" fontId="0" fillId="0" borderId="1" xfId="0" applyNumberFormat="1" applyFont="1" applyFill="1" applyBorder="1" applyAlignment="1">
      <alignment vertical="center" wrapText="1"/>
    </xf>
    <xf numFmtId="0" fontId="18" fillId="6" borderId="0" xfId="0" applyFont="1" applyFill="1" applyBorder="1" applyAlignment="1">
      <alignment horizontal="left" vertical="top" wrapText="1"/>
    </xf>
    <xf numFmtId="0" fontId="1" fillId="6" borderId="0" xfId="0" applyFont="1" applyFill="1" applyBorder="1" applyAlignment="1">
      <alignment horizontal="center" vertical="top"/>
    </xf>
    <xf numFmtId="0" fontId="8" fillId="6" borderId="0" xfId="0" applyFont="1" applyFill="1" applyBorder="1"/>
    <xf numFmtId="0" fontId="3" fillId="6" borderId="0" xfId="0" applyFont="1" applyFill="1" applyBorder="1" applyAlignment="1">
      <alignment horizontal="left" vertical="top"/>
    </xf>
    <xf numFmtId="0" fontId="1" fillId="6" borderId="0" xfId="0" applyFont="1" applyFill="1" applyBorder="1" applyAlignment="1">
      <alignment horizontal="center"/>
    </xf>
    <xf numFmtId="0" fontId="26" fillId="0" borderId="1" xfId="0" applyNumberFormat="1" applyFont="1" applyBorder="1" applyAlignment="1">
      <alignment horizontal="center" vertical="center" wrapText="1"/>
    </xf>
    <xf numFmtId="0" fontId="30" fillId="15" borderId="1" xfId="1" applyBorder="1" applyAlignment="1">
      <alignment horizontal="center" vertical="center"/>
    </xf>
    <xf numFmtId="0" fontId="0" fillId="0" borderId="0" xfId="0" quotePrefix="1"/>
    <xf numFmtId="0" fontId="30" fillId="15" borderId="1" xfId="1" applyBorder="1" applyAlignment="1">
      <alignment horizontal="center" vertical="center" wrapText="1"/>
    </xf>
    <xf numFmtId="0" fontId="15" fillId="0" borderId="10" xfId="0" applyFont="1" applyBorder="1" applyAlignment="1">
      <alignment vertical="center" wrapText="1"/>
    </xf>
    <xf numFmtId="0" fontId="15" fillId="0" borderId="7" xfId="0" applyFont="1" applyBorder="1" applyAlignment="1">
      <alignment vertical="center" wrapText="1"/>
    </xf>
    <xf numFmtId="0" fontId="15" fillId="0" borderId="6" xfId="0" applyFont="1" applyBorder="1" applyAlignment="1">
      <alignment vertical="center" wrapText="1"/>
    </xf>
  </cellXfs>
  <cellStyles count="2">
    <cellStyle name="Normal" xfId="0" builtinId="0"/>
    <cellStyle name="Ugyldig" xfId="1" builtinId="27"/>
  </cellStyles>
  <dxfs count="0"/>
  <tableStyles count="0" defaultTableStyle="TableStyleMedium2" defaultPivotStyle="PivotStyleLight16"/>
  <colors>
    <mruColors>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0</xdr:colOff>
      <xdr:row>14</xdr:row>
      <xdr:rowOff>31750</xdr:rowOff>
    </xdr:from>
    <xdr:to>
      <xdr:col>10</xdr:col>
      <xdr:colOff>1905001</xdr:colOff>
      <xdr:row>33</xdr:row>
      <xdr:rowOff>247359</xdr:rowOff>
    </xdr:to>
    <xdr:pic>
      <xdr:nvPicPr>
        <xdr:cNvPr id="2" name="Billede 1" descr="image00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71375" y="11890375"/>
          <a:ext cx="10175876" cy="52956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8"/>
  <sheetViews>
    <sheetView workbookViewId="0">
      <selection activeCell="A19" sqref="A19"/>
    </sheetView>
  </sheetViews>
  <sheetFormatPr defaultRowHeight="15" x14ac:dyDescent="0.25"/>
  <cols>
    <col min="1" max="1" width="141.28515625" customWidth="1"/>
  </cols>
  <sheetData>
    <row r="1" spans="1:1" ht="21" x14ac:dyDescent="0.35">
      <c r="A1" s="149" t="s">
        <v>338</v>
      </c>
    </row>
    <row r="3" spans="1:1" ht="18.75" x14ac:dyDescent="0.3">
      <c r="A3" s="150" t="s">
        <v>317</v>
      </c>
    </row>
    <row r="4" spans="1:1" x14ac:dyDescent="0.25">
      <c r="A4" s="20" t="s">
        <v>322</v>
      </c>
    </row>
    <row r="5" spans="1:1" x14ac:dyDescent="0.25">
      <c r="A5" s="20"/>
    </row>
    <row r="6" spans="1:1" x14ac:dyDescent="0.25">
      <c r="A6" s="155" t="s">
        <v>194</v>
      </c>
    </row>
    <row r="7" spans="1:1" x14ac:dyDescent="0.25">
      <c r="A7" s="156" t="s">
        <v>323</v>
      </c>
    </row>
    <row r="8" spans="1:1" x14ac:dyDescent="0.25">
      <c r="A8" s="156"/>
    </row>
    <row r="9" spans="1:1" x14ac:dyDescent="0.25">
      <c r="A9" s="113" t="s">
        <v>337</v>
      </c>
    </row>
    <row r="10" spans="1:1" s="156" customFormat="1" x14ac:dyDescent="0.25">
      <c r="A10" s="156" t="s">
        <v>324</v>
      </c>
    </row>
    <row r="11" spans="1:1" s="156" customFormat="1" x14ac:dyDescent="0.25"/>
    <row r="12" spans="1:1" x14ac:dyDescent="0.25">
      <c r="A12" s="157" t="s">
        <v>2</v>
      </c>
    </row>
    <row r="13" spans="1:1" x14ac:dyDescent="0.25">
      <c r="A13" s="154" t="s">
        <v>325</v>
      </c>
    </row>
    <row r="14" spans="1:1" x14ac:dyDescent="0.25">
      <c r="A14" s="154" t="s">
        <v>327</v>
      </c>
    </row>
    <row r="15" spans="1:1" x14ac:dyDescent="0.25">
      <c r="A15" s="154"/>
    </row>
    <row r="16" spans="1:1" x14ac:dyDescent="0.25">
      <c r="A16" s="158" t="s">
        <v>28</v>
      </c>
    </row>
    <row r="17" spans="1:2" ht="45" x14ac:dyDescent="0.25">
      <c r="A17" s="156" t="s">
        <v>332</v>
      </c>
    </row>
    <row r="18" spans="1:2" x14ac:dyDescent="0.25">
      <c r="A18" s="156"/>
    </row>
    <row r="19" spans="1:2" x14ac:dyDescent="0.25">
      <c r="A19" s="159" t="s">
        <v>193</v>
      </c>
    </row>
    <row r="20" spans="1:2" ht="60" x14ac:dyDescent="0.25">
      <c r="A20" s="156" t="s">
        <v>326</v>
      </c>
    </row>
    <row r="21" spans="1:2" x14ac:dyDescent="0.25">
      <c r="A21" s="154"/>
    </row>
    <row r="22" spans="1:2" x14ac:dyDescent="0.25">
      <c r="A22" s="164" t="s">
        <v>318</v>
      </c>
    </row>
    <row r="23" spans="1:2" x14ac:dyDescent="0.25">
      <c r="A23" s="154" t="s">
        <v>319</v>
      </c>
    </row>
    <row r="24" spans="1:2" ht="30" x14ac:dyDescent="0.25">
      <c r="A24" s="156" t="s">
        <v>328</v>
      </c>
    </row>
    <row r="25" spans="1:2" x14ac:dyDescent="0.25">
      <c r="A25" s="154"/>
    </row>
    <row r="26" spans="1:2" x14ac:dyDescent="0.25">
      <c r="A26" s="119" t="s">
        <v>19</v>
      </c>
    </row>
    <row r="27" spans="1:2" x14ac:dyDescent="0.25">
      <c r="A27" s="154" t="s">
        <v>329</v>
      </c>
    </row>
    <row r="28" spans="1:2" x14ac:dyDescent="0.25">
      <c r="A28" s="154" t="s">
        <v>333</v>
      </c>
    </row>
    <row r="29" spans="1:2" x14ac:dyDescent="0.25">
      <c r="A29" s="154"/>
    </row>
    <row r="30" spans="1:2" x14ac:dyDescent="0.25">
      <c r="A30" s="164" t="s">
        <v>205</v>
      </c>
      <c r="B30" s="154"/>
    </row>
    <row r="31" spans="1:2" x14ac:dyDescent="0.25">
      <c r="A31" s="154" t="s">
        <v>330</v>
      </c>
    </row>
    <row r="32" spans="1:2" x14ac:dyDescent="0.25">
      <c r="A32" t="s">
        <v>331</v>
      </c>
    </row>
    <row r="36" spans="1:1" ht="29.45" customHeight="1" x14ac:dyDescent="0.25">
      <c r="A36" s="20"/>
    </row>
    <row r="38" spans="1:1" ht="18.75" x14ac:dyDescent="0.3">
      <c r="A38" s="150"/>
    </row>
  </sheetData>
  <sheetProtection algorithmName="SHA-512" hashValue="hGazdHDTmjFyGSdqRAadCywjco1Lc5bRYk7o2V5dLZZHpr+yAZEGkSP6Vfuv8oFMYpcF4faR27EliN45DYTYeQ==" saltValue="ZPDjk1kYsLzM/GxR5RInE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96"/>
  <sheetViews>
    <sheetView tabSelected="1" topLeftCell="B1" zoomScale="90" zoomScaleNormal="90" workbookViewId="0">
      <selection activeCell="H11" sqref="H11"/>
    </sheetView>
  </sheetViews>
  <sheetFormatPr defaultColWidth="9.140625" defaultRowHeight="15" x14ac:dyDescent="0.25"/>
  <cols>
    <col min="1" max="1" width="23.5703125" style="28" customWidth="1"/>
    <col min="2" max="2" width="27.7109375" style="28" customWidth="1"/>
    <col min="3" max="3" width="23.85546875" style="173" customWidth="1"/>
    <col min="4" max="4" width="32.5703125" style="116" customWidth="1"/>
    <col min="5" max="5" width="68.28515625" style="109" customWidth="1"/>
    <col min="6" max="6" width="41.85546875" style="28" customWidth="1"/>
    <col min="7" max="7" width="39.5703125" style="144" customWidth="1"/>
    <col min="8" max="8" width="34.140625" style="109" customWidth="1"/>
    <col min="9" max="9" width="44" style="90" customWidth="1"/>
    <col min="10" max="10" width="53.28515625" style="167" customWidth="1"/>
    <col min="11" max="13" width="9.140625" style="28"/>
    <col min="14" max="14" width="43" style="28" customWidth="1"/>
    <col min="15" max="15" width="9.140625" style="28"/>
    <col min="16" max="16" width="54.140625" style="28" customWidth="1"/>
    <col min="17" max="16384" width="9.140625" style="28"/>
  </cols>
  <sheetData>
    <row r="1" spans="1:10" s="111" customFormat="1" x14ac:dyDescent="0.25">
      <c r="C1" s="168"/>
      <c r="D1" s="114"/>
      <c r="E1" s="112"/>
      <c r="G1" s="139"/>
      <c r="H1" s="112"/>
      <c r="I1" s="118"/>
      <c r="J1" s="165"/>
    </row>
    <row r="2" spans="1:10" s="110" customFormat="1" x14ac:dyDescent="0.25">
      <c r="B2" s="151" t="s">
        <v>199</v>
      </c>
      <c r="C2" s="169"/>
      <c r="D2" s="114"/>
      <c r="E2" s="112"/>
      <c r="F2" s="111"/>
      <c r="G2" s="139"/>
      <c r="H2" s="112"/>
      <c r="I2" s="118"/>
      <c r="J2" s="165"/>
    </row>
    <row r="3" spans="1:10" s="110" customFormat="1" x14ac:dyDescent="0.25">
      <c r="B3" s="151" t="s">
        <v>200</v>
      </c>
      <c r="C3" s="169"/>
      <c r="D3" s="114"/>
      <c r="E3" s="112"/>
      <c r="F3" s="111"/>
      <c r="G3" s="139"/>
      <c r="H3" s="112"/>
      <c r="I3" s="118"/>
      <c r="J3" s="165"/>
    </row>
    <row r="4" spans="1:10" s="110" customFormat="1" x14ac:dyDescent="0.25">
      <c r="B4" s="111"/>
      <c r="C4" s="168"/>
      <c r="D4" s="200"/>
      <c r="E4" s="201"/>
      <c r="F4" s="111"/>
      <c r="G4" s="202"/>
      <c r="H4" s="201"/>
      <c r="I4" s="203"/>
      <c r="J4" s="204"/>
    </row>
    <row r="5" spans="1:10" customFormat="1" x14ac:dyDescent="0.25">
      <c r="A5" s="152"/>
      <c r="B5" s="152"/>
      <c r="C5" s="86" t="s">
        <v>194</v>
      </c>
      <c r="D5" s="113" t="s">
        <v>336</v>
      </c>
      <c r="E5" s="117" t="s">
        <v>2</v>
      </c>
      <c r="F5" s="85" t="s">
        <v>28</v>
      </c>
      <c r="G5" s="140" t="s">
        <v>193</v>
      </c>
      <c r="H5" s="160" t="s">
        <v>318</v>
      </c>
      <c r="I5" s="119" t="s">
        <v>19</v>
      </c>
      <c r="J5" s="162" t="s">
        <v>205</v>
      </c>
    </row>
    <row r="6" spans="1:10" s="135" customFormat="1" ht="102" x14ac:dyDescent="0.2">
      <c r="A6" s="153"/>
      <c r="B6" s="153"/>
      <c r="C6" s="170"/>
      <c r="D6" s="131" t="s">
        <v>201</v>
      </c>
      <c r="E6" s="132" t="s">
        <v>312</v>
      </c>
      <c r="F6" s="133" t="s">
        <v>313</v>
      </c>
      <c r="G6" s="141" t="s">
        <v>202</v>
      </c>
      <c r="H6" s="161" t="s">
        <v>320</v>
      </c>
      <c r="I6" s="134" t="s">
        <v>321</v>
      </c>
      <c r="J6" s="163" t="s">
        <v>314</v>
      </c>
    </row>
    <row r="7" spans="1:10" s="174" customFormat="1" ht="42" customHeight="1" x14ac:dyDescent="0.25">
      <c r="A7" s="174" t="str">
        <f t="shared" ref="A7:A70" si="0">+CONCATENATE(C7,"-",F7)</f>
        <v>20-2-999999999</v>
      </c>
      <c r="B7" s="177" t="s">
        <v>204</v>
      </c>
      <c r="C7" s="145" t="s">
        <v>213</v>
      </c>
      <c r="D7" s="146" t="s">
        <v>309</v>
      </c>
      <c r="E7" s="147" t="s">
        <v>269</v>
      </c>
      <c r="F7" s="147">
        <v>999999999</v>
      </c>
      <c r="G7" s="148" t="str">
        <f>IFERROR(+VLOOKUP(D7,'Aktioner og Resultatindikatorer'!C:D,2,FALSE),"")</f>
        <v>R.1</v>
      </c>
      <c r="H7" s="148" t="s">
        <v>191</v>
      </c>
      <c r="I7" s="146" t="str">
        <f>IFERROR(+VLOOKUP(H7,'Resultatindikator og Måleenhed'!A:B,2,FALSE),"")</f>
        <v>Antal personer, som er omfattet af rådgivning, uddannelse og videnudveksling eller deltager i operationelle grupper under det europæiske innovationspartnerskab (EIP)</v>
      </c>
      <c r="J7" s="148">
        <v>1</v>
      </c>
    </row>
    <row r="8" spans="1:10" s="174" customFormat="1" ht="60" x14ac:dyDescent="0.25">
      <c r="A8" s="174" t="str">
        <f t="shared" si="0"/>
        <v>20-3-99999999</v>
      </c>
      <c r="B8" s="178" t="s">
        <v>204</v>
      </c>
      <c r="C8" s="145" t="s">
        <v>334</v>
      </c>
      <c r="D8" s="146" t="s">
        <v>335</v>
      </c>
      <c r="E8" s="147" t="s">
        <v>269</v>
      </c>
      <c r="F8" s="147">
        <v>99999999</v>
      </c>
      <c r="G8" s="148" t="str">
        <f>IFERROR(+VLOOKUP(D8,'Aktioner og Resultatindikatorer'!C:D,2,FALSE),"")</f>
        <v>R.9, R.3</v>
      </c>
      <c r="H8" s="175" t="s">
        <v>162</v>
      </c>
      <c r="I8" s="146" t="str">
        <f>IFERROR(+VLOOKUP(H8,'Resultatindikator og Måleenhed'!A:B,2,FALSE),"")</f>
        <v>Antal bedrifter der modtager tilskud til digital landbrugsteknologi</v>
      </c>
      <c r="J8" s="175">
        <v>1</v>
      </c>
    </row>
    <row r="9" spans="1:10" s="174" customFormat="1" ht="60" x14ac:dyDescent="0.25">
      <c r="A9" s="174" t="str">
        <f t="shared" si="0"/>
        <v>20-3-11111111</v>
      </c>
      <c r="B9" s="178" t="s">
        <v>204</v>
      </c>
      <c r="C9" s="176" t="s">
        <v>334</v>
      </c>
      <c r="D9" s="146" t="s">
        <v>335</v>
      </c>
      <c r="E9" s="175" t="s">
        <v>269</v>
      </c>
      <c r="F9" s="147">
        <v>11111111</v>
      </c>
      <c r="G9" s="148" t="str">
        <f>IFERROR(+VLOOKUP(D9,'Aktioner og Resultatindikatorer'!C:D,2,FALSE),"")</f>
        <v>R.9, R.3</v>
      </c>
      <c r="H9" s="175" t="s">
        <v>164</v>
      </c>
      <c r="I9" s="146" t="str">
        <f>IFERROR(+VLOOKUP(H9,'Resultatindikator og Måleenhed'!A:B,2,FALSE),"")</f>
        <v>Antal bedrifter, der modtager investeringsstøtte til omstrukturering og modernisering, herunder forbedring af ressourceeffektivitet.</v>
      </c>
      <c r="J9" s="175">
        <v>1</v>
      </c>
    </row>
    <row r="10" spans="1:10" s="136" customFormat="1" ht="60" x14ac:dyDescent="0.25">
      <c r="A10" s="174" t="str">
        <f t="shared" si="0"/>
        <v>-indberettede data</v>
      </c>
      <c r="B10" s="137"/>
      <c r="C10" s="171"/>
      <c r="D10" s="106" t="s">
        <v>335</v>
      </c>
      <c r="E10" s="88"/>
      <c r="F10" s="137" t="s">
        <v>356</v>
      </c>
      <c r="G10" s="148" t="str">
        <f>IFERROR(+VLOOKUP(D10,'Aktioner og Resultatindikatorer'!C:D,2,FALSE),"")</f>
        <v>R.9, R.3</v>
      </c>
      <c r="H10" s="88"/>
      <c r="I10" s="146"/>
      <c r="J10" s="88"/>
    </row>
    <row r="11" spans="1:10" s="136" customFormat="1" x14ac:dyDescent="0.25">
      <c r="A11" s="174" t="str">
        <f t="shared" si="0"/>
        <v>-</v>
      </c>
      <c r="B11" s="137"/>
      <c r="C11" s="171"/>
      <c r="D11" s="106"/>
      <c r="E11" s="88"/>
      <c r="F11" s="137"/>
      <c r="G11" s="148" t="str">
        <f>IFERROR(+VLOOKUP(D11,'Aktioner og Resultatindikatorer'!C:D,2,FALSE),"")</f>
        <v/>
      </c>
      <c r="H11" s="88"/>
      <c r="I11" s="146"/>
      <c r="J11" s="88"/>
    </row>
    <row r="12" spans="1:10" s="136" customFormat="1" x14ac:dyDescent="0.25">
      <c r="A12" s="174" t="str">
        <f t="shared" si="0"/>
        <v>-</v>
      </c>
      <c r="B12" s="137"/>
      <c r="C12" s="171"/>
      <c r="D12" s="106"/>
      <c r="E12" s="88"/>
      <c r="F12" s="137"/>
      <c r="G12" s="148" t="str">
        <f>IFERROR(+VLOOKUP(D12,'Aktioner og Resultatindikatorer'!C:D,2,FALSE),"")</f>
        <v/>
      </c>
      <c r="H12" s="88"/>
      <c r="I12" s="146"/>
      <c r="J12" s="88"/>
    </row>
    <row r="13" spans="1:10" s="136" customFormat="1" x14ac:dyDescent="0.25">
      <c r="A13" s="174" t="str">
        <f t="shared" si="0"/>
        <v>-</v>
      </c>
      <c r="B13" s="137"/>
      <c r="C13" s="171"/>
      <c r="D13" s="106"/>
      <c r="E13" s="88"/>
      <c r="F13" s="137"/>
      <c r="G13" s="148" t="str">
        <f>IFERROR(+VLOOKUP(D13,'Aktioner og Resultatindikatorer'!C:D,2,FALSE),"")</f>
        <v/>
      </c>
      <c r="H13" s="88"/>
      <c r="I13" s="146"/>
      <c r="J13" s="88"/>
    </row>
    <row r="14" spans="1:10" s="136" customFormat="1" x14ac:dyDescent="0.25">
      <c r="A14" s="174" t="str">
        <f t="shared" si="0"/>
        <v>-</v>
      </c>
      <c r="B14" s="137"/>
      <c r="C14" s="171"/>
      <c r="D14" s="106"/>
      <c r="E14" s="88"/>
      <c r="F14" s="137"/>
      <c r="G14" s="148" t="str">
        <f>IFERROR(+VLOOKUP(D14,'Aktioner og Resultatindikatorer'!C:D,2,FALSE),"")</f>
        <v/>
      </c>
      <c r="H14" s="88"/>
      <c r="I14" s="146"/>
      <c r="J14" s="88"/>
    </row>
    <row r="15" spans="1:10" s="136" customFormat="1" x14ac:dyDescent="0.25">
      <c r="A15" s="174" t="str">
        <f t="shared" si="0"/>
        <v>-</v>
      </c>
      <c r="B15" s="137"/>
      <c r="C15" s="171"/>
      <c r="D15" s="106"/>
      <c r="E15" s="88"/>
      <c r="F15" s="137"/>
      <c r="G15" s="148" t="str">
        <f>IFERROR(+VLOOKUP(D15,'Aktioner og Resultatindikatorer'!C:D,2,FALSE),"")</f>
        <v/>
      </c>
      <c r="H15" s="88"/>
      <c r="I15" s="146"/>
      <c r="J15" s="88"/>
    </row>
    <row r="16" spans="1:10" s="136" customFormat="1" x14ac:dyDescent="0.25">
      <c r="A16" s="174" t="str">
        <f t="shared" si="0"/>
        <v>-</v>
      </c>
      <c r="B16" s="137"/>
      <c r="C16" s="171"/>
      <c r="D16" s="106"/>
      <c r="E16" s="88"/>
      <c r="F16" s="137"/>
      <c r="G16" s="148" t="str">
        <f>IFERROR(+VLOOKUP(D16,'Aktioner og Resultatindikatorer'!C:D,2,FALSE),"")</f>
        <v/>
      </c>
      <c r="H16" s="88"/>
      <c r="I16" s="146"/>
      <c r="J16" s="88"/>
    </row>
    <row r="17" spans="1:10" s="136" customFormat="1" x14ac:dyDescent="0.25">
      <c r="A17" s="174" t="str">
        <f t="shared" si="0"/>
        <v>-</v>
      </c>
      <c r="B17" s="137"/>
      <c r="C17" s="171"/>
      <c r="D17" s="106"/>
      <c r="E17" s="88"/>
      <c r="F17" s="137"/>
      <c r="G17" s="148" t="str">
        <f>IFERROR(+VLOOKUP(D17,'Aktioner og Resultatindikatorer'!C:D,2,FALSE),"")</f>
        <v/>
      </c>
      <c r="H17" s="88"/>
      <c r="I17" s="146"/>
      <c r="J17" s="88"/>
    </row>
    <row r="18" spans="1:10" s="136" customFormat="1" x14ac:dyDescent="0.25">
      <c r="A18" s="174" t="str">
        <f t="shared" si="0"/>
        <v>-</v>
      </c>
      <c r="B18" s="137"/>
      <c r="C18" s="171"/>
      <c r="D18" s="106"/>
      <c r="E18" s="88"/>
      <c r="F18" s="137"/>
      <c r="G18" s="148" t="str">
        <f>IFERROR(+VLOOKUP(D18,'Aktioner og Resultatindikatorer'!C:D,2,FALSE),"")</f>
        <v/>
      </c>
      <c r="H18" s="88"/>
      <c r="I18" s="146"/>
      <c r="J18" s="88"/>
    </row>
    <row r="19" spans="1:10" s="136" customFormat="1" x14ac:dyDescent="0.25">
      <c r="A19" s="174" t="str">
        <f t="shared" si="0"/>
        <v>-</v>
      </c>
      <c r="B19" s="137"/>
      <c r="C19" s="171"/>
      <c r="D19" s="106"/>
      <c r="E19" s="88"/>
      <c r="F19" s="137"/>
      <c r="G19" s="148" t="str">
        <f>IFERROR(+VLOOKUP(D19,'Aktioner og Resultatindikatorer'!C:D,2,FALSE),"")</f>
        <v/>
      </c>
      <c r="H19" s="88"/>
      <c r="I19" s="146"/>
      <c r="J19" s="88"/>
    </row>
    <row r="20" spans="1:10" s="136" customFormat="1" x14ac:dyDescent="0.25">
      <c r="A20" s="174" t="str">
        <f t="shared" si="0"/>
        <v>-</v>
      </c>
      <c r="B20" s="137"/>
      <c r="C20" s="171"/>
      <c r="D20" s="106"/>
      <c r="E20" s="88"/>
      <c r="F20" s="137"/>
      <c r="G20" s="148" t="str">
        <f>IFERROR(+VLOOKUP(D20,'Aktioner og Resultatindikatorer'!C:D,2,FALSE),"")</f>
        <v/>
      </c>
      <c r="H20" s="88"/>
      <c r="I20" s="146"/>
      <c r="J20" s="88"/>
    </row>
    <row r="21" spans="1:10" s="136" customFormat="1" x14ac:dyDescent="0.25">
      <c r="A21" s="174" t="str">
        <f t="shared" si="0"/>
        <v>-</v>
      </c>
      <c r="B21" s="137"/>
      <c r="C21" s="171"/>
      <c r="D21" s="106"/>
      <c r="E21" s="88"/>
      <c r="F21" s="137"/>
      <c r="G21" s="148" t="str">
        <f>IFERROR(+VLOOKUP(D21,'Aktioner og Resultatindikatorer'!C:D,2,FALSE),"")</f>
        <v/>
      </c>
      <c r="H21" s="88"/>
      <c r="I21" s="146"/>
      <c r="J21" s="88"/>
    </row>
    <row r="22" spans="1:10" s="136" customFormat="1" x14ac:dyDescent="0.25">
      <c r="A22" s="174" t="str">
        <f t="shared" si="0"/>
        <v>-</v>
      </c>
      <c r="B22" s="137"/>
      <c r="C22" s="171"/>
      <c r="D22" s="106"/>
      <c r="E22" s="88"/>
      <c r="F22" s="137"/>
      <c r="G22" s="148" t="str">
        <f>IFERROR(+VLOOKUP(D22,'Aktioner og Resultatindikatorer'!C:D,2,FALSE),"")</f>
        <v/>
      </c>
      <c r="H22" s="88"/>
      <c r="I22" s="146"/>
      <c r="J22" s="88"/>
    </row>
    <row r="23" spans="1:10" s="136" customFormat="1" x14ac:dyDescent="0.25">
      <c r="A23" s="174" t="str">
        <f t="shared" si="0"/>
        <v>-</v>
      </c>
      <c r="B23" s="137"/>
      <c r="C23" s="171"/>
      <c r="D23" s="106"/>
      <c r="E23" s="88"/>
      <c r="F23" s="137"/>
      <c r="G23" s="148" t="str">
        <f>IFERROR(+VLOOKUP(D23,'Aktioner og Resultatindikatorer'!C:D,2,FALSE),"")</f>
        <v/>
      </c>
      <c r="H23" s="88"/>
      <c r="I23" s="146"/>
      <c r="J23" s="88"/>
    </row>
    <row r="24" spans="1:10" s="136" customFormat="1" x14ac:dyDescent="0.25">
      <c r="A24" s="174" t="str">
        <f t="shared" si="0"/>
        <v>-</v>
      </c>
      <c r="B24" s="137"/>
      <c r="C24" s="171"/>
      <c r="D24" s="106"/>
      <c r="E24" s="88"/>
      <c r="F24" s="137"/>
      <c r="G24" s="148" t="str">
        <f>IFERROR(+VLOOKUP(D24,'Aktioner og Resultatindikatorer'!C:D,2,FALSE),"")</f>
        <v/>
      </c>
      <c r="H24" s="88"/>
      <c r="I24" s="146"/>
      <c r="J24" s="88"/>
    </row>
    <row r="25" spans="1:10" s="136" customFormat="1" x14ac:dyDescent="0.25">
      <c r="A25" s="174" t="str">
        <f t="shared" si="0"/>
        <v>-</v>
      </c>
      <c r="B25" s="137"/>
      <c r="C25" s="171"/>
      <c r="D25" s="106"/>
      <c r="E25" s="88"/>
      <c r="F25" s="137"/>
      <c r="G25" s="148" t="str">
        <f>IFERROR(+VLOOKUP(D25,'Aktioner og Resultatindikatorer'!C:D,2,FALSE),"")</f>
        <v/>
      </c>
      <c r="H25" s="88"/>
      <c r="I25" s="146"/>
      <c r="J25" s="88"/>
    </row>
    <row r="26" spans="1:10" s="136" customFormat="1" x14ac:dyDescent="0.25">
      <c r="A26" s="174" t="str">
        <f t="shared" si="0"/>
        <v>-</v>
      </c>
      <c r="B26" s="137"/>
      <c r="C26" s="171"/>
      <c r="D26" s="106"/>
      <c r="E26" s="88"/>
      <c r="F26" s="137"/>
      <c r="G26" s="148" t="str">
        <f>IFERROR(+VLOOKUP(D26,'Aktioner og Resultatindikatorer'!C:D,2,FALSE),"")</f>
        <v/>
      </c>
      <c r="H26" s="88"/>
      <c r="I26" s="146"/>
      <c r="J26" s="88"/>
    </row>
    <row r="27" spans="1:10" s="136" customFormat="1" x14ac:dyDescent="0.25">
      <c r="A27" s="174" t="str">
        <f t="shared" si="0"/>
        <v>-</v>
      </c>
      <c r="B27" s="137"/>
      <c r="C27" s="171"/>
      <c r="D27" s="106"/>
      <c r="E27" s="88"/>
      <c r="F27" s="137"/>
      <c r="G27" s="148" t="str">
        <f>IFERROR(+VLOOKUP(D27,'Aktioner og Resultatindikatorer'!C:D,2,FALSE),"")</f>
        <v/>
      </c>
      <c r="H27" s="88"/>
      <c r="I27" s="146"/>
      <c r="J27" s="88"/>
    </row>
    <row r="28" spans="1:10" s="136" customFormat="1" x14ac:dyDescent="0.25">
      <c r="A28" s="174" t="str">
        <f t="shared" si="0"/>
        <v>-</v>
      </c>
      <c r="B28" s="137"/>
      <c r="C28" s="171"/>
      <c r="D28" s="106"/>
      <c r="E28" s="88"/>
      <c r="F28" s="137"/>
      <c r="G28" s="148" t="str">
        <f>IFERROR(+VLOOKUP(D28,'Aktioner og Resultatindikatorer'!C:D,2,FALSE),"")</f>
        <v/>
      </c>
      <c r="H28" s="88"/>
      <c r="I28" s="146"/>
      <c r="J28" s="88"/>
    </row>
    <row r="29" spans="1:10" s="136" customFormat="1" x14ac:dyDescent="0.25">
      <c r="A29" s="174" t="str">
        <f t="shared" si="0"/>
        <v>-</v>
      </c>
      <c r="B29" s="137"/>
      <c r="C29" s="171"/>
      <c r="D29" s="106"/>
      <c r="E29" s="88"/>
      <c r="F29" s="137"/>
      <c r="G29" s="148" t="str">
        <f>IFERROR(+VLOOKUP(D29,'Aktioner og Resultatindikatorer'!C:D,2,FALSE),"")</f>
        <v/>
      </c>
      <c r="H29" s="88"/>
      <c r="I29" s="146"/>
      <c r="J29" s="88"/>
    </row>
    <row r="30" spans="1:10" s="136" customFormat="1" x14ac:dyDescent="0.25">
      <c r="A30" s="174" t="str">
        <f t="shared" si="0"/>
        <v>-</v>
      </c>
      <c r="B30" s="137"/>
      <c r="C30" s="171"/>
      <c r="D30" s="106"/>
      <c r="E30" s="88"/>
      <c r="F30" s="137"/>
      <c r="G30" s="148" t="str">
        <f>IFERROR(+VLOOKUP(D30,'Aktioner og Resultatindikatorer'!C:D,2,FALSE),"")</f>
        <v/>
      </c>
      <c r="H30" s="88"/>
      <c r="I30" s="146"/>
      <c r="J30" s="88"/>
    </row>
    <row r="31" spans="1:10" s="136" customFormat="1" x14ac:dyDescent="0.25">
      <c r="A31" s="174" t="str">
        <f t="shared" si="0"/>
        <v>-</v>
      </c>
      <c r="B31" s="137"/>
      <c r="C31" s="171"/>
      <c r="D31" s="106"/>
      <c r="E31" s="88"/>
      <c r="F31" s="137"/>
      <c r="G31" s="148" t="str">
        <f>IFERROR(+VLOOKUP(D31,'Aktioner og Resultatindikatorer'!C:D,2,FALSE),"")</f>
        <v/>
      </c>
      <c r="H31" s="88"/>
      <c r="I31" s="146"/>
      <c r="J31" s="88"/>
    </row>
    <row r="32" spans="1:10" s="136" customFormat="1" x14ac:dyDescent="0.25">
      <c r="A32" s="174" t="str">
        <f t="shared" si="0"/>
        <v>-</v>
      </c>
      <c r="B32" s="137"/>
      <c r="C32" s="171"/>
      <c r="D32" s="106"/>
      <c r="E32" s="88"/>
      <c r="F32" s="137"/>
      <c r="G32" s="148" t="str">
        <f>IFERROR(+VLOOKUP(D32,'Aktioner og Resultatindikatorer'!C:D,2,FALSE),"")</f>
        <v/>
      </c>
      <c r="H32" s="88"/>
      <c r="I32" s="146"/>
      <c r="J32" s="88"/>
    </row>
    <row r="33" spans="1:10" s="136" customFormat="1" x14ac:dyDescent="0.25">
      <c r="A33" s="174" t="str">
        <f t="shared" si="0"/>
        <v>-</v>
      </c>
      <c r="B33" s="137"/>
      <c r="C33" s="171"/>
      <c r="D33" s="106"/>
      <c r="E33" s="88"/>
      <c r="F33" s="137"/>
      <c r="G33" s="148" t="str">
        <f>IFERROR(+VLOOKUP(D33,'Aktioner og Resultatindikatorer'!C:D,2,FALSE),"")</f>
        <v/>
      </c>
      <c r="H33" s="88"/>
      <c r="I33" s="146"/>
      <c r="J33" s="88"/>
    </row>
    <row r="34" spans="1:10" s="136" customFormat="1" x14ac:dyDescent="0.25">
      <c r="A34" s="174" t="str">
        <f t="shared" si="0"/>
        <v>-</v>
      </c>
      <c r="B34" s="137"/>
      <c r="C34" s="171"/>
      <c r="D34" s="106"/>
      <c r="E34" s="88"/>
      <c r="F34" s="137"/>
      <c r="G34" s="148" t="str">
        <f>IFERROR(+VLOOKUP(D34,'Aktioner og Resultatindikatorer'!C:D,2,FALSE),"")</f>
        <v/>
      </c>
      <c r="H34" s="88"/>
      <c r="I34" s="146"/>
      <c r="J34" s="88"/>
    </row>
    <row r="35" spans="1:10" s="136" customFormat="1" x14ac:dyDescent="0.25">
      <c r="A35" s="174" t="str">
        <f t="shared" si="0"/>
        <v>-</v>
      </c>
      <c r="B35" s="137"/>
      <c r="C35" s="171"/>
      <c r="D35" s="106"/>
      <c r="E35" s="88"/>
      <c r="F35" s="137"/>
      <c r="G35" s="148" t="str">
        <f>IFERROR(+VLOOKUP(D35,'Aktioner og Resultatindikatorer'!C:D,2,FALSE),"")</f>
        <v/>
      </c>
      <c r="H35" s="88"/>
      <c r="I35" s="146"/>
      <c r="J35" s="88"/>
    </row>
    <row r="36" spans="1:10" s="136" customFormat="1" x14ac:dyDescent="0.25">
      <c r="A36" s="174" t="str">
        <f t="shared" si="0"/>
        <v>-</v>
      </c>
      <c r="B36" s="137"/>
      <c r="C36" s="171"/>
      <c r="D36" s="106"/>
      <c r="E36" s="88"/>
      <c r="F36" s="137"/>
      <c r="G36" s="148" t="str">
        <f>IFERROR(+VLOOKUP(D36,'Aktioner og Resultatindikatorer'!C:D,2,FALSE),"")</f>
        <v/>
      </c>
      <c r="H36" s="88"/>
      <c r="I36" s="146"/>
      <c r="J36" s="88"/>
    </row>
    <row r="37" spans="1:10" s="136" customFormat="1" x14ac:dyDescent="0.25">
      <c r="A37" s="174" t="str">
        <f t="shared" si="0"/>
        <v>-</v>
      </c>
      <c r="B37" s="137"/>
      <c r="C37" s="171"/>
      <c r="D37" s="106"/>
      <c r="E37" s="88"/>
      <c r="F37" s="137"/>
      <c r="G37" s="148" t="str">
        <f>IFERROR(+VLOOKUP(D37,'Aktioner og Resultatindikatorer'!C:D,2,FALSE),"")</f>
        <v/>
      </c>
      <c r="H37" s="88"/>
      <c r="I37" s="146"/>
      <c r="J37" s="88"/>
    </row>
    <row r="38" spans="1:10" s="136" customFormat="1" x14ac:dyDescent="0.25">
      <c r="A38" s="174" t="str">
        <f t="shared" si="0"/>
        <v>-</v>
      </c>
      <c r="B38" s="137"/>
      <c r="C38" s="171"/>
      <c r="D38" s="106"/>
      <c r="E38" s="88"/>
      <c r="F38" s="137"/>
      <c r="G38" s="148" t="str">
        <f>IFERROR(+VLOOKUP(D38,'Aktioner og Resultatindikatorer'!C:D,2,FALSE),"")</f>
        <v/>
      </c>
      <c r="H38" s="88"/>
      <c r="I38" s="146"/>
      <c r="J38" s="88"/>
    </row>
    <row r="39" spans="1:10" s="136" customFormat="1" x14ac:dyDescent="0.25">
      <c r="A39" s="174" t="str">
        <f t="shared" si="0"/>
        <v>-</v>
      </c>
      <c r="B39" s="137"/>
      <c r="C39" s="171"/>
      <c r="D39" s="106"/>
      <c r="E39" s="88"/>
      <c r="F39" s="137"/>
      <c r="G39" s="148" t="str">
        <f>IFERROR(+VLOOKUP(D39,'Aktioner og Resultatindikatorer'!C:D,2,FALSE),"")</f>
        <v/>
      </c>
      <c r="H39" s="88"/>
      <c r="I39" s="146"/>
      <c r="J39" s="88"/>
    </row>
    <row r="40" spans="1:10" s="136" customFormat="1" x14ac:dyDescent="0.25">
      <c r="A40" s="174" t="str">
        <f t="shared" si="0"/>
        <v>-</v>
      </c>
      <c r="B40" s="137"/>
      <c r="C40" s="171"/>
      <c r="D40" s="106"/>
      <c r="E40" s="88"/>
      <c r="F40" s="137"/>
      <c r="G40" s="148" t="str">
        <f>IFERROR(+VLOOKUP(D40,'Aktioner og Resultatindikatorer'!C:D,2,FALSE),"")</f>
        <v/>
      </c>
      <c r="H40" s="88"/>
      <c r="I40" s="146"/>
      <c r="J40" s="88"/>
    </row>
    <row r="41" spans="1:10" s="136" customFormat="1" x14ac:dyDescent="0.25">
      <c r="A41" s="174" t="str">
        <f t="shared" si="0"/>
        <v>-</v>
      </c>
      <c r="B41" s="137"/>
      <c r="C41" s="171"/>
      <c r="D41" s="106"/>
      <c r="E41" s="88"/>
      <c r="F41" s="137"/>
      <c r="G41" s="148" t="str">
        <f>IFERROR(+VLOOKUP(D41,'Aktioner og Resultatindikatorer'!C:D,2,FALSE),"")</f>
        <v/>
      </c>
      <c r="H41" s="88"/>
      <c r="I41" s="146"/>
      <c r="J41" s="88"/>
    </row>
    <row r="42" spans="1:10" s="136" customFormat="1" x14ac:dyDescent="0.25">
      <c r="A42" s="174" t="str">
        <f t="shared" si="0"/>
        <v>-</v>
      </c>
      <c r="B42" s="137"/>
      <c r="C42" s="171"/>
      <c r="D42" s="106"/>
      <c r="E42" s="88"/>
      <c r="F42" s="137"/>
      <c r="G42" s="148" t="str">
        <f>IFERROR(+VLOOKUP(D42,'Aktioner og Resultatindikatorer'!C:D,2,FALSE),"")</f>
        <v/>
      </c>
      <c r="H42" s="88"/>
      <c r="I42" s="146"/>
      <c r="J42" s="88"/>
    </row>
    <row r="43" spans="1:10" s="136" customFormat="1" x14ac:dyDescent="0.25">
      <c r="A43" s="174" t="str">
        <f t="shared" si="0"/>
        <v>-</v>
      </c>
      <c r="B43" s="137"/>
      <c r="C43" s="171"/>
      <c r="D43" s="106"/>
      <c r="E43" s="88"/>
      <c r="F43" s="137"/>
      <c r="G43" s="148" t="str">
        <f>IFERROR(+VLOOKUP(D43,'Aktioner og Resultatindikatorer'!C:D,2,FALSE),"")</f>
        <v/>
      </c>
      <c r="H43" s="88"/>
      <c r="I43" s="146"/>
      <c r="J43" s="88"/>
    </row>
    <row r="44" spans="1:10" s="136" customFormat="1" x14ac:dyDescent="0.25">
      <c r="A44" s="174" t="str">
        <f t="shared" si="0"/>
        <v>-</v>
      </c>
      <c r="B44" s="137"/>
      <c r="C44" s="171"/>
      <c r="D44" s="106"/>
      <c r="E44" s="88"/>
      <c r="F44" s="137"/>
      <c r="G44" s="148" t="str">
        <f>IFERROR(+VLOOKUP(D44,'Aktioner og Resultatindikatorer'!C:D,2,FALSE),"")</f>
        <v/>
      </c>
      <c r="H44" s="88"/>
      <c r="I44" s="146"/>
      <c r="J44" s="88"/>
    </row>
    <row r="45" spans="1:10" s="136" customFormat="1" x14ac:dyDescent="0.25">
      <c r="A45" s="174" t="str">
        <f t="shared" si="0"/>
        <v>-</v>
      </c>
      <c r="B45" s="137"/>
      <c r="C45" s="171"/>
      <c r="D45" s="106"/>
      <c r="E45" s="88"/>
      <c r="F45" s="137"/>
      <c r="G45" s="148" t="str">
        <f>IFERROR(+VLOOKUP(D45,'Aktioner og Resultatindikatorer'!C:D,2,FALSE),"")</f>
        <v/>
      </c>
      <c r="H45" s="88"/>
      <c r="I45" s="146"/>
      <c r="J45" s="88"/>
    </row>
    <row r="46" spans="1:10" s="136" customFormat="1" x14ac:dyDescent="0.25">
      <c r="A46" s="174" t="str">
        <f t="shared" si="0"/>
        <v>-</v>
      </c>
      <c r="B46" s="137"/>
      <c r="C46" s="171"/>
      <c r="D46" s="106"/>
      <c r="E46" s="88"/>
      <c r="F46" s="137"/>
      <c r="G46" s="148" t="str">
        <f>IFERROR(+VLOOKUP(D46,'Aktioner og Resultatindikatorer'!C:D,2,FALSE),"")</f>
        <v/>
      </c>
      <c r="H46" s="88"/>
      <c r="I46" s="146"/>
      <c r="J46" s="88"/>
    </row>
    <row r="47" spans="1:10" s="136" customFormat="1" x14ac:dyDescent="0.25">
      <c r="A47" s="174" t="str">
        <f t="shared" si="0"/>
        <v>-</v>
      </c>
      <c r="B47" s="137"/>
      <c r="C47" s="171"/>
      <c r="D47" s="106"/>
      <c r="E47" s="88"/>
      <c r="F47" s="137"/>
      <c r="G47" s="148" t="str">
        <f>IFERROR(+VLOOKUP(D47,'Aktioner og Resultatindikatorer'!C:D,2,FALSE),"")</f>
        <v/>
      </c>
      <c r="H47" s="88"/>
      <c r="I47" s="146"/>
      <c r="J47" s="88"/>
    </row>
    <row r="48" spans="1:10" s="136" customFormat="1" x14ac:dyDescent="0.25">
      <c r="A48" s="174" t="str">
        <f t="shared" si="0"/>
        <v>-</v>
      </c>
      <c r="B48" s="137"/>
      <c r="C48" s="171"/>
      <c r="D48" s="106"/>
      <c r="E48" s="88"/>
      <c r="F48" s="137"/>
      <c r="G48" s="148" t="str">
        <f>IFERROR(+VLOOKUP(D48,'Aktioner og Resultatindikatorer'!C:D,2,FALSE),"")</f>
        <v/>
      </c>
      <c r="H48" s="88"/>
      <c r="I48" s="146"/>
      <c r="J48" s="88"/>
    </row>
    <row r="49" spans="1:10" s="136" customFormat="1" x14ac:dyDescent="0.25">
      <c r="A49" s="174" t="str">
        <f t="shared" si="0"/>
        <v>-</v>
      </c>
      <c r="B49" s="137"/>
      <c r="C49" s="171"/>
      <c r="D49" s="106"/>
      <c r="E49" s="88"/>
      <c r="F49" s="137"/>
      <c r="G49" s="148" t="str">
        <f>IFERROR(+VLOOKUP(D49,'Aktioner og Resultatindikatorer'!C:D,2,FALSE),"")</f>
        <v/>
      </c>
      <c r="H49" s="88"/>
      <c r="I49" s="146"/>
      <c r="J49" s="88"/>
    </row>
    <row r="50" spans="1:10" s="136" customFormat="1" x14ac:dyDescent="0.25">
      <c r="A50" s="174" t="str">
        <f t="shared" si="0"/>
        <v>-</v>
      </c>
      <c r="B50" s="137"/>
      <c r="C50" s="171"/>
      <c r="D50" s="106"/>
      <c r="E50" s="88"/>
      <c r="F50" s="137"/>
      <c r="G50" s="148" t="str">
        <f>IFERROR(+VLOOKUP(D50,'Aktioner og Resultatindikatorer'!C:D,2,FALSE),"")</f>
        <v/>
      </c>
      <c r="H50" s="88"/>
      <c r="I50" s="146"/>
      <c r="J50" s="88"/>
    </row>
    <row r="51" spans="1:10" s="136" customFormat="1" x14ac:dyDescent="0.25">
      <c r="A51" s="174" t="str">
        <f t="shared" si="0"/>
        <v>-</v>
      </c>
      <c r="B51" s="137"/>
      <c r="C51" s="171"/>
      <c r="D51" s="106"/>
      <c r="E51" s="88"/>
      <c r="F51" s="137"/>
      <c r="G51" s="148" t="str">
        <f>IFERROR(+VLOOKUP(D51,'Aktioner og Resultatindikatorer'!C:D,2,FALSE),"")</f>
        <v/>
      </c>
      <c r="H51" s="88"/>
      <c r="I51" s="146"/>
      <c r="J51" s="88"/>
    </row>
    <row r="52" spans="1:10" s="136" customFormat="1" x14ac:dyDescent="0.25">
      <c r="A52" s="174" t="str">
        <f t="shared" si="0"/>
        <v>-</v>
      </c>
      <c r="B52" s="137"/>
      <c r="C52" s="171"/>
      <c r="D52" s="106"/>
      <c r="E52" s="88"/>
      <c r="F52" s="137"/>
      <c r="G52" s="148" t="str">
        <f>IFERROR(+VLOOKUP(D52,'Aktioner og Resultatindikatorer'!C:D,2,FALSE),"")</f>
        <v/>
      </c>
      <c r="H52" s="88"/>
      <c r="I52" s="146"/>
      <c r="J52" s="88"/>
    </row>
    <row r="53" spans="1:10" s="136" customFormat="1" x14ac:dyDescent="0.25">
      <c r="A53" s="174" t="str">
        <f t="shared" si="0"/>
        <v>-</v>
      </c>
      <c r="B53" s="137"/>
      <c r="C53" s="171"/>
      <c r="D53" s="106"/>
      <c r="E53" s="88"/>
      <c r="F53" s="137"/>
      <c r="G53" s="148" t="str">
        <f>IFERROR(+VLOOKUP(D53,'Aktioner og Resultatindikatorer'!C:D,2,FALSE),"")</f>
        <v/>
      </c>
      <c r="H53" s="88"/>
      <c r="I53" s="146"/>
      <c r="J53" s="88"/>
    </row>
    <row r="54" spans="1:10" s="136" customFormat="1" x14ac:dyDescent="0.25">
      <c r="A54" s="174" t="str">
        <f t="shared" si="0"/>
        <v>-</v>
      </c>
      <c r="B54" s="137"/>
      <c r="C54" s="171"/>
      <c r="D54" s="106"/>
      <c r="E54" s="88"/>
      <c r="F54" s="137"/>
      <c r="G54" s="148" t="str">
        <f>IFERROR(+VLOOKUP(D54,'Aktioner og Resultatindikatorer'!C:D,2,FALSE),"")</f>
        <v/>
      </c>
      <c r="H54" s="88"/>
      <c r="I54" s="146"/>
      <c r="J54" s="88"/>
    </row>
    <row r="55" spans="1:10" s="136" customFormat="1" x14ac:dyDescent="0.25">
      <c r="A55" s="174" t="str">
        <f t="shared" si="0"/>
        <v>-</v>
      </c>
      <c r="B55" s="137"/>
      <c r="C55" s="171"/>
      <c r="D55" s="106"/>
      <c r="E55" s="88"/>
      <c r="F55" s="137"/>
      <c r="G55" s="148" t="str">
        <f>IFERROR(+VLOOKUP(D55,'Aktioner og Resultatindikatorer'!C:D,2,FALSE),"")</f>
        <v/>
      </c>
      <c r="H55" s="88"/>
      <c r="I55" s="146"/>
      <c r="J55" s="88"/>
    </row>
    <row r="56" spans="1:10" s="136" customFormat="1" x14ac:dyDescent="0.25">
      <c r="A56" s="174" t="str">
        <f t="shared" si="0"/>
        <v>-</v>
      </c>
      <c r="B56" s="137"/>
      <c r="C56" s="171"/>
      <c r="D56" s="106"/>
      <c r="E56" s="88"/>
      <c r="F56" s="137"/>
      <c r="G56" s="148" t="str">
        <f>IFERROR(+VLOOKUP(D56,'Aktioner og Resultatindikatorer'!C:D,2,FALSE),"")</f>
        <v/>
      </c>
      <c r="H56" s="88"/>
      <c r="I56" s="146"/>
      <c r="J56" s="88"/>
    </row>
    <row r="57" spans="1:10" s="136" customFormat="1" x14ac:dyDescent="0.25">
      <c r="A57" s="174" t="str">
        <f t="shared" si="0"/>
        <v>-</v>
      </c>
      <c r="B57" s="137"/>
      <c r="C57" s="171"/>
      <c r="D57" s="106"/>
      <c r="E57" s="88"/>
      <c r="F57" s="137"/>
      <c r="G57" s="148" t="str">
        <f>IFERROR(+VLOOKUP(D57,'Aktioner og Resultatindikatorer'!C:D,2,FALSE),"")</f>
        <v/>
      </c>
      <c r="H57" s="88"/>
      <c r="I57" s="146"/>
      <c r="J57" s="88"/>
    </row>
    <row r="58" spans="1:10" s="136" customFormat="1" x14ac:dyDescent="0.25">
      <c r="A58" s="174" t="str">
        <f t="shared" si="0"/>
        <v>-</v>
      </c>
      <c r="B58" s="137"/>
      <c r="C58" s="171"/>
      <c r="D58" s="106"/>
      <c r="E58" s="88"/>
      <c r="F58" s="137"/>
      <c r="G58" s="148" t="str">
        <f>IFERROR(+VLOOKUP(D58,'Aktioner og Resultatindikatorer'!C:D,2,FALSE),"")</f>
        <v/>
      </c>
      <c r="H58" s="88"/>
      <c r="I58" s="146"/>
      <c r="J58" s="88"/>
    </row>
    <row r="59" spans="1:10" s="136" customFormat="1" x14ac:dyDescent="0.25">
      <c r="A59" s="174" t="str">
        <f t="shared" si="0"/>
        <v>-</v>
      </c>
      <c r="B59" s="137"/>
      <c r="C59" s="171"/>
      <c r="D59" s="106"/>
      <c r="E59" s="88"/>
      <c r="F59" s="137"/>
      <c r="G59" s="148" t="str">
        <f>IFERROR(+VLOOKUP(D59,'Aktioner og Resultatindikatorer'!C:D,2,FALSE),"")</f>
        <v/>
      </c>
      <c r="H59" s="88"/>
      <c r="I59" s="146"/>
      <c r="J59" s="88"/>
    </row>
    <row r="60" spans="1:10" s="136" customFormat="1" x14ac:dyDescent="0.25">
      <c r="A60" s="174" t="str">
        <f t="shared" si="0"/>
        <v>-</v>
      </c>
      <c r="B60" s="137"/>
      <c r="C60" s="171"/>
      <c r="D60" s="106"/>
      <c r="E60" s="88"/>
      <c r="F60" s="137"/>
      <c r="G60" s="148" t="str">
        <f>IFERROR(+VLOOKUP(D60,'Aktioner og Resultatindikatorer'!C:D,2,FALSE),"")</f>
        <v/>
      </c>
      <c r="H60" s="88"/>
      <c r="I60" s="146"/>
      <c r="J60" s="88"/>
    </row>
    <row r="61" spans="1:10" s="136" customFormat="1" x14ac:dyDescent="0.25">
      <c r="A61" s="174" t="str">
        <f t="shared" si="0"/>
        <v>-</v>
      </c>
      <c r="B61" s="137"/>
      <c r="C61" s="171"/>
      <c r="D61" s="106"/>
      <c r="E61" s="88"/>
      <c r="F61" s="137"/>
      <c r="G61" s="148" t="str">
        <f>IFERROR(+VLOOKUP(D61,'Aktioner og Resultatindikatorer'!C:D,2,FALSE),"")</f>
        <v/>
      </c>
      <c r="H61" s="88"/>
      <c r="I61" s="146"/>
      <c r="J61" s="88"/>
    </row>
    <row r="62" spans="1:10" s="136" customFormat="1" x14ac:dyDescent="0.25">
      <c r="A62" s="174" t="str">
        <f t="shared" si="0"/>
        <v>-</v>
      </c>
      <c r="B62" s="137"/>
      <c r="C62" s="171"/>
      <c r="D62" s="106"/>
      <c r="E62" s="88"/>
      <c r="F62" s="137"/>
      <c r="G62" s="148" t="str">
        <f>IFERROR(+VLOOKUP(D62,'Aktioner og Resultatindikatorer'!C:D,2,FALSE),"")</f>
        <v/>
      </c>
      <c r="H62" s="88"/>
      <c r="I62" s="146"/>
      <c r="J62" s="88"/>
    </row>
    <row r="63" spans="1:10" s="136" customFormat="1" x14ac:dyDescent="0.25">
      <c r="A63" s="174" t="str">
        <f t="shared" si="0"/>
        <v>-</v>
      </c>
      <c r="B63" s="137"/>
      <c r="C63" s="171"/>
      <c r="D63" s="106"/>
      <c r="E63" s="88"/>
      <c r="F63" s="137"/>
      <c r="G63" s="148" t="str">
        <f>IFERROR(+VLOOKUP(D63,'Aktioner og Resultatindikatorer'!C:D,2,FALSE),"")</f>
        <v/>
      </c>
      <c r="H63" s="88"/>
      <c r="I63" s="146"/>
      <c r="J63" s="88"/>
    </row>
    <row r="64" spans="1:10" s="136" customFormat="1" x14ac:dyDescent="0.25">
      <c r="A64" s="174" t="str">
        <f t="shared" si="0"/>
        <v>-</v>
      </c>
      <c r="B64" s="137"/>
      <c r="C64" s="171"/>
      <c r="D64" s="106"/>
      <c r="E64" s="88"/>
      <c r="F64" s="137"/>
      <c r="G64" s="148" t="str">
        <f>IFERROR(+VLOOKUP(D64,'Aktioner og Resultatindikatorer'!C:D,2,FALSE),"")</f>
        <v/>
      </c>
      <c r="H64" s="88"/>
      <c r="I64" s="146"/>
      <c r="J64" s="88"/>
    </row>
    <row r="65" spans="1:10" s="136" customFormat="1" x14ac:dyDescent="0.25">
      <c r="A65" s="174" t="str">
        <f t="shared" si="0"/>
        <v>-</v>
      </c>
      <c r="B65" s="137"/>
      <c r="C65" s="171"/>
      <c r="D65" s="106"/>
      <c r="E65" s="88"/>
      <c r="F65" s="137"/>
      <c r="G65" s="148" t="str">
        <f>IFERROR(+VLOOKUP(D65,'Aktioner og Resultatindikatorer'!C:D,2,FALSE),"")</f>
        <v/>
      </c>
      <c r="H65" s="88"/>
      <c r="I65" s="146"/>
      <c r="J65" s="88"/>
    </row>
    <row r="66" spans="1:10" s="136" customFormat="1" x14ac:dyDescent="0.25">
      <c r="A66" s="174" t="str">
        <f t="shared" si="0"/>
        <v>-</v>
      </c>
      <c r="B66" s="137"/>
      <c r="C66" s="171"/>
      <c r="D66" s="106"/>
      <c r="E66" s="88"/>
      <c r="F66" s="137"/>
      <c r="G66" s="148" t="str">
        <f>IFERROR(+VLOOKUP(D66,'Aktioner og Resultatindikatorer'!C:D,2,FALSE),"")</f>
        <v/>
      </c>
      <c r="H66" s="88"/>
      <c r="I66" s="146"/>
      <c r="J66" s="88"/>
    </row>
    <row r="67" spans="1:10" s="136" customFormat="1" x14ac:dyDescent="0.25">
      <c r="A67" s="174" t="str">
        <f t="shared" si="0"/>
        <v>-</v>
      </c>
      <c r="B67" s="137"/>
      <c r="C67" s="171"/>
      <c r="D67" s="106"/>
      <c r="E67" s="88"/>
      <c r="F67" s="137"/>
      <c r="G67" s="148" t="str">
        <f>IFERROR(+VLOOKUP(D67,'Aktioner og Resultatindikatorer'!C:D,2,FALSE),"")</f>
        <v/>
      </c>
      <c r="H67" s="88"/>
      <c r="I67" s="146"/>
      <c r="J67" s="88"/>
    </row>
    <row r="68" spans="1:10" s="136" customFormat="1" x14ac:dyDescent="0.25">
      <c r="A68" s="174" t="str">
        <f t="shared" si="0"/>
        <v>-</v>
      </c>
      <c r="B68" s="137"/>
      <c r="C68" s="171"/>
      <c r="D68" s="106"/>
      <c r="E68" s="88"/>
      <c r="F68" s="137"/>
      <c r="G68" s="148" t="str">
        <f>IFERROR(+VLOOKUP(D68,'Aktioner og Resultatindikatorer'!C:D,2,FALSE),"")</f>
        <v/>
      </c>
      <c r="H68" s="88"/>
      <c r="I68" s="146"/>
      <c r="J68" s="88"/>
    </row>
    <row r="69" spans="1:10" s="136" customFormat="1" x14ac:dyDescent="0.25">
      <c r="A69" s="174" t="str">
        <f t="shared" si="0"/>
        <v>-</v>
      </c>
      <c r="B69" s="137"/>
      <c r="C69" s="171"/>
      <c r="D69" s="106"/>
      <c r="E69" s="88"/>
      <c r="F69" s="137"/>
      <c r="G69" s="148" t="str">
        <f>IFERROR(+VLOOKUP(D69,'Aktioner og Resultatindikatorer'!C:D,2,FALSE),"")</f>
        <v/>
      </c>
      <c r="H69" s="88"/>
      <c r="I69" s="146"/>
      <c r="J69" s="88"/>
    </row>
    <row r="70" spans="1:10" s="136" customFormat="1" x14ac:dyDescent="0.25">
      <c r="A70" s="174" t="str">
        <f t="shared" si="0"/>
        <v>-</v>
      </c>
      <c r="B70" s="137"/>
      <c r="C70" s="171"/>
      <c r="D70" s="106"/>
      <c r="E70" s="88"/>
      <c r="F70" s="137"/>
      <c r="G70" s="148" t="str">
        <f>IFERROR(+VLOOKUP(D70,'Aktioner og Resultatindikatorer'!C:D,2,FALSE),"")</f>
        <v/>
      </c>
      <c r="H70" s="88"/>
      <c r="I70" s="146"/>
      <c r="J70" s="88"/>
    </row>
    <row r="71" spans="1:10" s="136" customFormat="1" x14ac:dyDescent="0.25">
      <c r="A71" s="174" t="str">
        <f t="shared" ref="A71:A134" si="1">+CONCATENATE(C71,"-",F71)</f>
        <v>-</v>
      </c>
      <c r="B71" s="137"/>
      <c r="C71" s="171"/>
      <c r="D71" s="106"/>
      <c r="E71" s="88"/>
      <c r="F71" s="137"/>
      <c r="G71" s="148" t="str">
        <f>IFERROR(+VLOOKUP(D71,'Aktioner og Resultatindikatorer'!C:D,2,FALSE),"")</f>
        <v/>
      </c>
      <c r="H71" s="88"/>
      <c r="I71" s="146"/>
      <c r="J71" s="88"/>
    </row>
    <row r="72" spans="1:10" s="136" customFormat="1" x14ac:dyDescent="0.25">
      <c r="A72" s="174" t="str">
        <f t="shared" si="1"/>
        <v>-</v>
      </c>
      <c r="B72" s="137"/>
      <c r="C72" s="171"/>
      <c r="D72" s="106"/>
      <c r="E72" s="88"/>
      <c r="F72" s="137"/>
      <c r="G72" s="148" t="str">
        <f>IFERROR(+VLOOKUP(D72,'Aktioner og Resultatindikatorer'!C:D,2,FALSE),"")</f>
        <v/>
      </c>
      <c r="H72" s="88"/>
      <c r="I72" s="146"/>
      <c r="J72" s="88"/>
    </row>
    <row r="73" spans="1:10" s="136" customFormat="1" x14ac:dyDescent="0.25">
      <c r="A73" s="174" t="str">
        <f t="shared" si="1"/>
        <v>-</v>
      </c>
      <c r="B73" s="137"/>
      <c r="C73" s="171"/>
      <c r="D73" s="106"/>
      <c r="E73" s="88"/>
      <c r="F73" s="137"/>
      <c r="G73" s="148" t="str">
        <f>IFERROR(+VLOOKUP(D73,'Aktioner og Resultatindikatorer'!C:D,2,FALSE),"")</f>
        <v/>
      </c>
      <c r="H73" s="88"/>
      <c r="I73" s="146"/>
      <c r="J73" s="88"/>
    </row>
    <row r="74" spans="1:10" s="136" customFormat="1" x14ac:dyDescent="0.25">
      <c r="A74" s="174" t="str">
        <f t="shared" si="1"/>
        <v>-</v>
      </c>
      <c r="B74" s="137"/>
      <c r="C74" s="171"/>
      <c r="D74" s="106"/>
      <c r="E74" s="88"/>
      <c r="F74" s="137"/>
      <c r="G74" s="148" t="str">
        <f>IFERROR(+VLOOKUP(D74,'Aktioner og Resultatindikatorer'!C:D,2,FALSE),"")</f>
        <v/>
      </c>
      <c r="H74" s="88"/>
      <c r="I74" s="146"/>
      <c r="J74" s="88"/>
    </row>
    <row r="75" spans="1:10" s="136" customFormat="1" x14ac:dyDescent="0.25">
      <c r="A75" s="174" t="str">
        <f t="shared" si="1"/>
        <v>-</v>
      </c>
      <c r="B75" s="137"/>
      <c r="C75" s="171"/>
      <c r="D75" s="106"/>
      <c r="E75" s="88"/>
      <c r="F75" s="137"/>
      <c r="G75" s="148" t="str">
        <f>IFERROR(+VLOOKUP(D75,'Aktioner og Resultatindikatorer'!C:D,2,FALSE),"")</f>
        <v/>
      </c>
      <c r="H75" s="88"/>
      <c r="I75" s="146"/>
      <c r="J75" s="88"/>
    </row>
    <row r="76" spans="1:10" s="136" customFormat="1" x14ac:dyDescent="0.25">
      <c r="A76" s="174" t="str">
        <f t="shared" si="1"/>
        <v>-</v>
      </c>
      <c r="B76" s="137"/>
      <c r="C76" s="171"/>
      <c r="D76" s="106"/>
      <c r="E76" s="88"/>
      <c r="F76" s="137"/>
      <c r="G76" s="148" t="str">
        <f>IFERROR(+VLOOKUP(D76,'Aktioner og Resultatindikatorer'!C:D,2,FALSE),"")</f>
        <v/>
      </c>
      <c r="H76" s="88"/>
      <c r="I76" s="146"/>
      <c r="J76" s="88"/>
    </row>
    <row r="77" spans="1:10" s="136" customFormat="1" x14ac:dyDescent="0.25">
      <c r="A77" s="174" t="str">
        <f t="shared" si="1"/>
        <v>-</v>
      </c>
      <c r="B77" s="137"/>
      <c r="C77" s="171"/>
      <c r="D77" s="106"/>
      <c r="E77" s="88"/>
      <c r="F77" s="137"/>
      <c r="G77" s="148" t="str">
        <f>IFERROR(+VLOOKUP(D77,'Aktioner og Resultatindikatorer'!C:D,2,FALSE),"")</f>
        <v/>
      </c>
      <c r="H77" s="88"/>
      <c r="I77" s="146"/>
      <c r="J77" s="88"/>
    </row>
    <row r="78" spans="1:10" s="136" customFormat="1" x14ac:dyDescent="0.25">
      <c r="A78" s="174" t="str">
        <f t="shared" si="1"/>
        <v>-</v>
      </c>
      <c r="B78" s="137"/>
      <c r="C78" s="171"/>
      <c r="D78" s="106"/>
      <c r="E78" s="88"/>
      <c r="F78" s="137"/>
      <c r="G78" s="148" t="str">
        <f>IFERROR(+VLOOKUP(D78,'Aktioner og Resultatindikatorer'!C:D,2,FALSE),"")</f>
        <v/>
      </c>
      <c r="H78" s="88"/>
      <c r="I78" s="146"/>
      <c r="J78" s="88"/>
    </row>
    <row r="79" spans="1:10" s="136" customFormat="1" x14ac:dyDescent="0.25">
      <c r="A79" s="174" t="str">
        <f t="shared" si="1"/>
        <v>-</v>
      </c>
      <c r="B79" s="137"/>
      <c r="C79" s="171"/>
      <c r="D79" s="106"/>
      <c r="E79" s="88"/>
      <c r="F79" s="137"/>
      <c r="G79" s="148" t="str">
        <f>IFERROR(+VLOOKUP(D79,'Aktioner og Resultatindikatorer'!C:D,2,FALSE),"")</f>
        <v/>
      </c>
      <c r="H79" s="88"/>
      <c r="I79" s="146"/>
      <c r="J79" s="88"/>
    </row>
    <row r="80" spans="1:10" s="136" customFormat="1" x14ac:dyDescent="0.25">
      <c r="A80" s="174" t="str">
        <f t="shared" si="1"/>
        <v>-</v>
      </c>
      <c r="B80" s="137"/>
      <c r="C80" s="171"/>
      <c r="D80" s="106"/>
      <c r="E80" s="88"/>
      <c r="F80" s="137"/>
      <c r="G80" s="148" t="str">
        <f>IFERROR(+VLOOKUP(D80,'Aktioner og Resultatindikatorer'!C:D,2,FALSE),"")</f>
        <v/>
      </c>
      <c r="H80" s="88"/>
      <c r="I80" s="146"/>
      <c r="J80" s="88"/>
    </row>
    <row r="81" spans="1:10" s="136" customFormat="1" x14ac:dyDescent="0.25">
      <c r="A81" s="174" t="str">
        <f t="shared" si="1"/>
        <v>-</v>
      </c>
      <c r="B81" s="137"/>
      <c r="C81" s="171"/>
      <c r="D81" s="106"/>
      <c r="E81" s="88"/>
      <c r="F81" s="137"/>
      <c r="G81" s="148" t="str">
        <f>IFERROR(+VLOOKUP(D81,'Aktioner og Resultatindikatorer'!C:D,2,FALSE),"")</f>
        <v/>
      </c>
      <c r="H81" s="88"/>
      <c r="I81" s="146"/>
      <c r="J81" s="88"/>
    </row>
    <row r="82" spans="1:10" s="136" customFormat="1" x14ac:dyDescent="0.25">
      <c r="A82" s="174" t="str">
        <f t="shared" si="1"/>
        <v>-</v>
      </c>
      <c r="B82" s="137"/>
      <c r="C82" s="171"/>
      <c r="D82" s="106"/>
      <c r="E82" s="88"/>
      <c r="F82" s="137"/>
      <c r="G82" s="148" t="str">
        <f>IFERROR(+VLOOKUP(D82,'Aktioner og Resultatindikatorer'!C:D,2,FALSE),"")</f>
        <v/>
      </c>
      <c r="H82" s="88"/>
      <c r="I82" s="146"/>
      <c r="J82" s="88"/>
    </row>
    <row r="83" spans="1:10" s="136" customFormat="1" x14ac:dyDescent="0.25">
      <c r="A83" s="174" t="str">
        <f t="shared" si="1"/>
        <v>-</v>
      </c>
      <c r="B83" s="137"/>
      <c r="C83" s="171"/>
      <c r="D83" s="106"/>
      <c r="E83" s="88"/>
      <c r="F83" s="137"/>
      <c r="G83" s="148" t="str">
        <f>IFERROR(+VLOOKUP(D83,'Aktioner og Resultatindikatorer'!C:D,2,FALSE),"")</f>
        <v/>
      </c>
      <c r="H83" s="88"/>
      <c r="I83" s="146"/>
      <c r="J83" s="88"/>
    </row>
    <row r="84" spans="1:10" s="136" customFormat="1" x14ac:dyDescent="0.25">
      <c r="A84" s="174" t="str">
        <f t="shared" si="1"/>
        <v>-</v>
      </c>
      <c r="B84" s="137"/>
      <c r="C84" s="171"/>
      <c r="D84" s="106"/>
      <c r="E84" s="88"/>
      <c r="F84" s="137"/>
      <c r="G84" s="148" t="str">
        <f>IFERROR(+VLOOKUP(D84,'Aktioner og Resultatindikatorer'!C:D,2,FALSE),"")</f>
        <v/>
      </c>
      <c r="H84" s="88"/>
      <c r="I84" s="146"/>
      <c r="J84" s="88"/>
    </row>
    <row r="85" spans="1:10" s="136" customFormat="1" x14ac:dyDescent="0.25">
      <c r="A85" s="174" t="str">
        <f t="shared" si="1"/>
        <v>-</v>
      </c>
      <c r="B85" s="137"/>
      <c r="C85" s="171"/>
      <c r="D85" s="106"/>
      <c r="E85" s="88"/>
      <c r="F85" s="137"/>
      <c r="G85" s="148" t="str">
        <f>IFERROR(+VLOOKUP(D85,'Aktioner og Resultatindikatorer'!C:D,2,FALSE),"")</f>
        <v/>
      </c>
      <c r="H85" s="88"/>
      <c r="I85" s="146"/>
      <c r="J85" s="88"/>
    </row>
    <row r="86" spans="1:10" s="136" customFormat="1" x14ac:dyDescent="0.25">
      <c r="A86" s="174" t="str">
        <f t="shared" si="1"/>
        <v>-</v>
      </c>
      <c r="B86" s="137"/>
      <c r="C86" s="171"/>
      <c r="D86" s="106"/>
      <c r="E86" s="88"/>
      <c r="F86" s="137"/>
      <c r="G86" s="148" t="str">
        <f>IFERROR(+VLOOKUP(D86,'Aktioner og Resultatindikatorer'!C:D,2,FALSE),"")</f>
        <v/>
      </c>
      <c r="H86" s="88"/>
      <c r="I86" s="146"/>
      <c r="J86" s="88"/>
    </row>
    <row r="87" spans="1:10" s="136" customFormat="1" x14ac:dyDescent="0.25">
      <c r="A87" s="174" t="str">
        <f t="shared" si="1"/>
        <v>-</v>
      </c>
      <c r="B87" s="137"/>
      <c r="C87" s="171"/>
      <c r="D87" s="106"/>
      <c r="E87" s="88"/>
      <c r="F87" s="137"/>
      <c r="G87" s="148" t="str">
        <f>IFERROR(+VLOOKUP(D87,'Aktioner og Resultatindikatorer'!C:D,2,FALSE),"")</f>
        <v/>
      </c>
      <c r="H87" s="88"/>
      <c r="I87" s="146"/>
      <c r="J87" s="88"/>
    </row>
    <row r="88" spans="1:10" s="136" customFormat="1" x14ac:dyDescent="0.25">
      <c r="A88" s="174" t="str">
        <f t="shared" si="1"/>
        <v>-</v>
      </c>
      <c r="B88" s="137"/>
      <c r="C88" s="171"/>
      <c r="D88" s="106"/>
      <c r="E88" s="88"/>
      <c r="F88" s="137"/>
      <c r="G88" s="148" t="str">
        <f>IFERROR(+VLOOKUP(D88,'Aktioner og Resultatindikatorer'!C:D,2,FALSE),"")</f>
        <v/>
      </c>
      <c r="H88" s="88"/>
      <c r="I88" s="146"/>
      <c r="J88" s="88"/>
    </row>
    <row r="89" spans="1:10" s="136" customFormat="1" x14ac:dyDescent="0.25">
      <c r="A89" s="174" t="str">
        <f t="shared" si="1"/>
        <v>-</v>
      </c>
      <c r="B89" s="137"/>
      <c r="C89" s="171"/>
      <c r="D89" s="106"/>
      <c r="E89" s="88"/>
      <c r="F89" s="137"/>
      <c r="G89" s="148" t="str">
        <f>IFERROR(+VLOOKUP(D89,'Aktioner og Resultatindikatorer'!C:D,2,FALSE),"")</f>
        <v/>
      </c>
      <c r="H89" s="88"/>
      <c r="I89" s="146"/>
      <c r="J89" s="88"/>
    </row>
    <row r="90" spans="1:10" s="136" customFormat="1" x14ac:dyDescent="0.25">
      <c r="A90" s="174" t="str">
        <f t="shared" si="1"/>
        <v>-</v>
      </c>
      <c r="B90" s="137"/>
      <c r="C90" s="171"/>
      <c r="D90" s="106"/>
      <c r="E90" s="88"/>
      <c r="F90" s="137"/>
      <c r="G90" s="148" t="str">
        <f>IFERROR(+VLOOKUP(D90,'Aktioner og Resultatindikatorer'!C:D,2,FALSE),"")</f>
        <v/>
      </c>
      <c r="H90" s="88"/>
      <c r="I90" s="146"/>
      <c r="J90" s="88"/>
    </row>
    <row r="91" spans="1:10" s="136" customFormat="1" x14ac:dyDescent="0.25">
      <c r="A91" s="174" t="str">
        <f t="shared" si="1"/>
        <v>-</v>
      </c>
      <c r="B91" s="137"/>
      <c r="C91" s="171"/>
      <c r="D91" s="106"/>
      <c r="E91" s="88"/>
      <c r="F91" s="137"/>
      <c r="G91" s="148" t="str">
        <f>IFERROR(+VLOOKUP(D91,'Aktioner og Resultatindikatorer'!C:D,2,FALSE),"")</f>
        <v/>
      </c>
      <c r="H91" s="88"/>
      <c r="I91" s="146"/>
      <c r="J91" s="88"/>
    </row>
    <row r="92" spans="1:10" s="136" customFormat="1" x14ac:dyDescent="0.25">
      <c r="A92" s="174" t="str">
        <f t="shared" si="1"/>
        <v>-</v>
      </c>
      <c r="B92" s="137"/>
      <c r="C92" s="171"/>
      <c r="D92" s="106"/>
      <c r="E92" s="88"/>
      <c r="F92" s="137"/>
      <c r="G92" s="148" t="str">
        <f>IFERROR(+VLOOKUP(D92,'Aktioner og Resultatindikatorer'!C:D,2,FALSE),"")</f>
        <v/>
      </c>
      <c r="H92" s="88"/>
      <c r="I92" s="146"/>
      <c r="J92" s="88"/>
    </row>
    <row r="93" spans="1:10" s="136" customFormat="1" x14ac:dyDescent="0.25">
      <c r="A93" s="174" t="str">
        <f t="shared" si="1"/>
        <v>-</v>
      </c>
      <c r="B93" s="137"/>
      <c r="C93" s="171"/>
      <c r="D93" s="106"/>
      <c r="E93" s="88"/>
      <c r="F93" s="137"/>
      <c r="G93" s="148" t="str">
        <f>IFERROR(+VLOOKUP(D93,'Aktioner og Resultatindikatorer'!C:D,2,FALSE),"")</f>
        <v/>
      </c>
      <c r="H93" s="88"/>
      <c r="I93" s="146"/>
      <c r="J93" s="88"/>
    </row>
    <row r="94" spans="1:10" s="136" customFormat="1" x14ac:dyDescent="0.25">
      <c r="A94" s="174" t="str">
        <f t="shared" si="1"/>
        <v>-</v>
      </c>
      <c r="B94" s="137"/>
      <c r="C94" s="171"/>
      <c r="D94" s="106"/>
      <c r="E94" s="88"/>
      <c r="F94" s="137"/>
      <c r="G94" s="148" t="str">
        <f>IFERROR(+VLOOKUP(D94,'Aktioner og Resultatindikatorer'!C:D,2,FALSE),"")</f>
        <v/>
      </c>
      <c r="H94" s="88"/>
      <c r="I94" s="146"/>
      <c r="J94" s="88"/>
    </row>
    <row r="95" spans="1:10" s="136" customFormat="1" x14ac:dyDescent="0.25">
      <c r="A95" s="174" t="str">
        <f t="shared" si="1"/>
        <v>-</v>
      </c>
      <c r="B95" s="137"/>
      <c r="C95" s="171"/>
      <c r="D95" s="106"/>
      <c r="E95" s="88"/>
      <c r="F95" s="137"/>
      <c r="G95" s="148" t="str">
        <f>IFERROR(+VLOOKUP(D95,'Aktioner og Resultatindikatorer'!C:D,2,FALSE),"")</f>
        <v/>
      </c>
      <c r="H95" s="88"/>
      <c r="I95" s="146"/>
      <c r="J95" s="88"/>
    </row>
    <row r="96" spans="1:10" s="136" customFormat="1" x14ac:dyDescent="0.25">
      <c r="A96" s="174" t="str">
        <f t="shared" si="1"/>
        <v>-</v>
      </c>
      <c r="B96" s="137"/>
      <c r="C96" s="171"/>
      <c r="D96" s="106"/>
      <c r="E96" s="88"/>
      <c r="F96" s="137"/>
      <c r="G96" s="148" t="str">
        <f>IFERROR(+VLOOKUP(D96,'Aktioner og Resultatindikatorer'!C:D,2,FALSE),"")</f>
        <v/>
      </c>
      <c r="H96" s="88"/>
      <c r="I96" s="146"/>
      <c r="J96" s="88"/>
    </row>
    <row r="97" spans="1:10" s="136" customFormat="1" x14ac:dyDescent="0.25">
      <c r="A97" s="174" t="str">
        <f t="shared" si="1"/>
        <v>-</v>
      </c>
      <c r="B97" s="137"/>
      <c r="C97" s="171"/>
      <c r="D97" s="106"/>
      <c r="E97" s="88"/>
      <c r="F97" s="137"/>
      <c r="G97" s="148" t="str">
        <f>IFERROR(+VLOOKUP(D97,'Aktioner og Resultatindikatorer'!C:D,2,FALSE),"")</f>
        <v/>
      </c>
      <c r="H97" s="88"/>
      <c r="I97" s="146"/>
      <c r="J97" s="88"/>
    </row>
    <row r="98" spans="1:10" s="136" customFormat="1" x14ac:dyDescent="0.25">
      <c r="A98" s="174" t="str">
        <f t="shared" si="1"/>
        <v>-</v>
      </c>
      <c r="B98" s="137"/>
      <c r="C98" s="171"/>
      <c r="D98" s="106"/>
      <c r="E98" s="88"/>
      <c r="F98" s="137"/>
      <c r="G98" s="148" t="str">
        <f>IFERROR(+VLOOKUP(D98,'Aktioner og Resultatindikatorer'!C:D,2,FALSE),"")</f>
        <v/>
      </c>
      <c r="H98" s="88"/>
      <c r="I98" s="146"/>
      <c r="J98" s="88"/>
    </row>
    <row r="99" spans="1:10" s="136" customFormat="1" x14ac:dyDescent="0.25">
      <c r="A99" s="174" t="str">
        <f t="shared" si="1"/>
        <v>-</v>
      </c>
      <c r="B99" s="137"/>
      <c r="C99" s="171"/>
      <c r="D99" s="106"/>
      <c r="E99" s="88"/>
      <c r="F99" s="137"/>
      <c r="G99" s="148" t="str">
        <f>IFERROR(+VLOOKUP(D99,'Aktioner og Resultatindikatorer'!C:D,2,FALSE),"")</f>
        <v/>
      </c>
      <c r="H99" s="88"/>
      <c r="I99" s="146"/>
      <c r="J99" s="88"/>
    </row>
    <row r="100" spans="1:10" s="136" customFormat="1" x14ac:dyDescent="0.25">
      <c r="A100" s="174" t="str">
        <f t="shared" si="1"/>
        <v>-</v>
      </c>
      <c r="B100" s="137"/>
      <c r="C100" s="171"/>
      <c r="D100" s="106"/>
      <c r="E100" s="88"/>
      <c r="F100" s="137"/>
      <c r="G100" s="148" t="str">
        <f>IFERROR(+VLOOKUP(D100,'Aktioner og Resultatindikatorer'!C:D,2,FALSE),"")</f>
        <v/>
      </c>
      <c r="H100" s="88"/>
      <c r="I100" s="146"/>
      <c r="J100" s="88"/>
    </row>
    <row r="101" spans="1:10" s="136" customFormat="1" x14ac:dyDescent="0.25">
      <c r="A101" s="174" t="str">
        <f t="shared" si="1"/>
        <v>-</v>
      </c>
      <c r="B101" s="137"/>
      <c r="C101" s="171"/>
      <c r="D101" s="106"/>
      <c r="E101" s="88"/>
      <c r="F101" s="137"/>
      <c r="G101" s="148" t="str">
        <f>IFERROR(+VLOOKUP(D101,'Aktioner og Resultatindikatorer'!C:D,2,FALSE),"")</f>
        <v/>
      </c>
      <c r="H101" s="88"/>
      <c r="I101" s="146"/>
      <c r="J101" s="88"/>
    </row>
    <row r="102" spans="1:10" s="136" customFormat="1" x14ac:dyDescent="0.25">
      <c r="A102" s="174" t="str">
        <f t="shared" si="1"/>
        <v>-</v>
      </c>
      <c r="B102" s="137"/>
      <c r="C102" s="171"/>
      <c r="D102" s="106"/>
      <c r="E102" s="88"/>
      <c r="F102" s="137"/>
      <c r="G102" s="148" t="str">
        <f>IFERROR(+VLOOKUP(D102,'Aktioner og Resultatindikatorer'!C:D,2,FALSE),"")</f>
        <v/>
      </c>
      <c r="H102" s="88"/>
      <c r="I102" s="146"/>
      <c r="J102" s="88"/>
    </row>
    <row r="103" spans="1:10" s="136" customFormat="1" x14ac:dyDescent="0.25">
      <c r="A103" s="174" t="str">
        <f t="shared" si="1"/>
        <v>-</v>
      </c>
      <c r="B103" s="137"/>
      <c r="C103" s="171"/>
      <c r="D103" s="106"/>
      <c r="E103" s="88"/>
      <c r="F103" s="137"/>
      <c r="G103" s="148" t="str">
        <f>IFERROR(+VLOOKUP(D103,'Aktioner og Resultatindikatorer'!C:D,2,FALSE),"")</f>
        <v/>
      </c>
      <c r="H103" s="88"/>
      <c r="I103" s="146"/>
      <c r="J103" s="88"/>
    </row>
    <row r="104" spans="1:10" s="136" customFormat="1" x14ac:dyDescent="0.25">
      <c r="A104" s="174" t="str">
        <f t="shared" si="1"/>
        <v>-</v>
      </c>
      <c r="B104" s="137"/>
      <c r="C104" s="171"/>
      <c r="D104" s="106"/>
      <c r="E104" s="88"/>
      <c r="F104" s="137"/>
      <c r="G104" s="148" t="str">
        <f>IFERROR(+VLOOKUP(D104,'Aktioner og Resultatindikatorer'!C:D,2,FALSE),"")</f>
        <v/>
      </c>
      <c r="H104" s="88"/>
      <c r="I104" s="146"/>
      <c r="J104" s="88"/>
    </row>
    <row r="105" spans="1:10" s="136" customFormat="1" x14ac:dyDescent="0.25">
      <c r="A105" s="174" t="str">
        <f t="shared" si="1"/>
        <v>-</v>
      </c>
      <c r="B105" s="137"/>
      <c r="C105" s="171"/>
      <c r="D105" s="106"/>
      <c r="E105" s="88"/>
      <c r="F105" s="137"/>
      <c r="G105" s="148" t="str">
        <f>IFERROR(+VLOOKUP(D105,'Aktioner og Resultatindikatorer'!C:D,2,FALSE),"")</f>
        <v/>
      </c>
      <c r="H105" s="88"/>
      <c r="I105" s="146"/>
      <c r="J105" s="88"/>
    </row>
    <row r="106" spans="1:10" s="136" customFormat="1" x14ac:dyDescent="0.25">
      <c r="A106" s="174" t="str">
        <f t="shared" si="1"/>
        <v>-</v>
      </c>
      <c r="B106" s="137"/>
      <c r="C106" s="171"/>
      <c r="D106" s="106"/>
      <c r="E106" s="88"/>
      <c r="F106" s="137"/>
      <c r="G106" s="148" t="str">
        <f>IFERROR(+VLOOKUP(D106,'Aktioner og Resultatindikatorer'!C:D,2,FALSE),"")</f>
        <v/>
      </c>
      <c r="H106" s="88"/>
      <c r="I106" s="146"/>
      <c r="J106" s="88"/>
    </row>
    <row r="107" spans="1:10" s="136" customFormat="1" x14ac:dyDescent="0.25">
      <c r="A107" s="174" t="str">
        <f t="shared" si="1"/>
        <v>-</v>
      </c>
      <c r="B107" s="137"/>
      <c r="C107" s="171"/>
      <c r="D107" s="106"/>
      <c r="E107" s="88"/>
      <c r="F107" s="137"/>
      <c r="G107" s="148" t="str">
        <f>IFERROR(+VLOOKUP(D107,'Aktioner og Resultatindikatorer'!C:D,2,FALSE),"")</f>
        <v/>
      </c>
      <c r="H107" s="88"/>
      <c r="I107" s="146"/>
      <c r="J107" s="88"/>
    </row>
    <row r="108" spans="1:10" s="136" customFormat="1" x14ac:dyDescent="0.25">
      <c r="A108" s="174" t="str">
        <f t="shared" si="1"/>
        <v>-</v>
      </c>
      <c r="B108" s="137"/>
      <c r="C108" s="171"/>
      <c r="D108" s="106"/>
      <c r="E108" s="88"/>
      <c r="F108" s="137"/>
      <c r="G108" s="148" t="str">
        <f>IFERROR(+VLOOKUP(D108,'Aktioner og Resultatindikatorer'!C:D,2,FALSE),"")</f>
        <v/>
      </c>
      <c r="H108" s="88"/>
      <c r="I108" s="146"/>
      <c r="J108" s="88"/>
    </row>
    <row r="109" spans="1:10" s="136" customFormat="1" x14ac:dyDescent="0.25">
      <c r="A109" s="174" t="str">
        <f t="shared" si="1"/>
        <v>-</v>
      </c>
      <c r="B109" s="137"/>
      <c r="C109" s="171"/>
      <c r="D109" s="106"/>
      <c r="E109" s="88"/>
      <c r="F109" s="137"/>
      <c r="G109" s="148" t="str">
        <f>IFERROR(+VLOOKUP(D109,'Aktioner og Resultatindikatorer'!C:D,2,FALSE),"")</f>
        <v/>
      </c>
      <c r="H109" s="88"/>
      <c r="I109" s="146"/>
      <c r="J109" s="88"/>
    </row>
    <row r="110" spans="1:10" s="136" customFormat="1" x14ac:dyDescent="0.25">
      <c r="A110" s="174" t="str">
        <f t="shared" si="1"/>
        <v>-</v>
      </c>
      <c r="B110" s="137"/>
      <c r="C110" s="171"/>
      <c r="D110" s="106"/>
      <c r="E110" s="88"/>
      <c r="F110" s="137"/>
      <c r="G110" s="148" t="str">
        <f>IFERROR(+VLOOKUP(D110,'Aktioner og Resultatindikatorer'!C:D,2,FALSE),"")</f>
        <v/>
      </c>
      <c r="H110" s="88"/>
      <c r="I110" s="146"/>
      <c r="J110" s="88"/>
    </row>
    <row r="111" spans="1:10" s="136" customFormat="1" x14ac:dyDescent="0.25">
      <c r="A111" s="174" t="str">
        <f t="shared" si="1"/>
        <v>-</v>
      </c>
      <c r="B111" s="137"/>
      <c r="C111" s="171"/>
      <c r="D111" s="106"/>
      <c r="E111" s="88"/>
      <c r="F111" s="137"/>
      <c r="G111" s="148" t="str">
        <f>IFERROR(+VLOOKUP(D111,'Aktioner og Resultatindikatorer'!C:D,2,FALSE),"")</f>
        <v/>
      </c>
      <c r="H111" s="88"/>
      <c r="I111" s="146"/>
      <c r="J111" s="88"/>
    </row>
    <row r="112" spans="1:10" s="136" customFormat="1" x14ac:dyDescent="0.25">
      <c r="A112" s="174" t="str">
        <f t="shared" si="1"/>
        <v>-</v>
      </c>
      <c r="B112" s="137"/>
      <c r="C112" s="171"/>
      <c r="D112" s="106"/>
      <c r="E112" s="88"/>
      <c r="F112" s="137"/>
      <c r="G112" s="148" t="str">
        <f>IFERROR(+VLOOKUP(D112,'Aktioner og Resultatindikatorer'!C:D,2,FALSE),"")</f>
        <v/>
      </c>
      <c r="H112" s="88"/>
      <c r="I112" s="146"/>
      <c r="J112" s="88"/>
    </row>
    <row r="113" spans="1:10" s="136" customFormat="1" x14ac:dyDescent="0.25">
      <c r="A113" s="174" t="str">
        <f t="shared" si="1"/>
        <v>-</v>
      </c>
      <c r="B113" s="137"/>
      <c r="C113" s="171"/>
      <c r="D113" s="106"/>
      <c r="E113" s="88"/>
      <c r="F113" s="137"/>
      <c r="G113" s="148" t="str">
        <f>IFERROR(+VLOOKUP(D113,'Aktioner og Resultatindikatorer'!C:D,2,FALSE),"")</f>
        <v/>
      </c>
      <c r="H113" s="88"/>
      <c r="I113" s="146"/>
      <c r="J113" s="88"/>
    </row>
    <row r="114" spans="1:10" s="136" customFormat="1" x14ac:dyDescent="0.25">
      <c r="A114" s="174" t="str">
        <f t="shared" si="1"/>
        <v>-</v>
      </c>
      <c r="B114" s="137"/>
      <c r="C114" s="171"/>
      <c r="D114" s="106"/>
      <c r="E114" s="88"/>
      <c r="F114" s="137"/>
      <c r="G114" s="148" t="str">
        <f>IFERROR(+VLOOKUP(D114,'Aktioner og Resultatindikatorer'!C:D,2,FALSE),"")</f>
        <v/>
      </c>
      <c r="H114" s="88"/>
      <c r="I114" s="146"/>
      <c r="J114" s="88"/>
    </row>
    <row r="115" spans="1:10" s="136" customFormat="1" x14ac:dyDescent="0.25">
      <c r="A115" s="174" t="str">
        <f t="shared" si="1"/>
        <v>-</v>
      </c>
      <c r="B115" s="137"/>
      <c r="C115" s="171"/>
      <c r="D115" s="106"/>
      <c r="E115" s="88"/>
      <c r="F115" s="137"/>
      <c r="G115" s="148" t="str">
        <f>IFERROR(+VLOOKUP(D115,'Aktioner og Resultatindikatorer'!C:D,2,FALSE),"")</f>
        <v/>
      </c>
      <c r="H115" s="88"/>
      <c r="I115" s="146"/>
      <c r="J115" s="88"/>
    </row>
    <row r="116" spans="1:10" s="136" customFormat="1" x14ac:dyDescent="0.25">
      <c r="A116" s="174" t="str">
        <f t="shared" si="1"/>
        <v>-</v>
      </c>
      <c r="B116" s="137"/>
      <c r="C116" s="171"/>
      <c r="D116" s="106"/>
      <c r="E116" s="88"/>
      <c r="F116" s="137"/>
      <c r="G116" s="148" t="str">
        <f>IFERROR(+VLOOKUP(D116,'Aktioner og Resultatindikatorer'!C:D,2,FALSE),"")</f>
        <v/>
      </c>
      <c r="H116" s="88"/>
      <c r="I116" s="146"/>
      <c r="J116" s="88"/>
    </row>
    <row r="117" spans="1:10" s="136" customFormat="1" x14ac:dyDescent="0.25">
      <c r="A117" s="174" t="str">
        <f t="shared" si="1"/>
        <v>-</v>
      </c>
      <c r="B117" s="137"/>
      <c r="C117" s="171"/>
      <c r="D117" s="106"/>
      <c r="E117" s="88"/>
      <c r="F117" s="137"/>
      <c r="G117" s="148" t="str">
        <f>IFERROR(+VLOOKUP(D117,'Aktioner og Resultatindikatorer'!C:D,2,FALSE),"")</f>
        <v/>
      </c>
      <c r="H117" s="88"/>
      <c r="I117" s="146"/>
      <c r="J117" s="88"/>
    </row>
    <row r="118" spans="1:10" s="136" customFormat="1" x14ac:dyDescent="0.25">
      <c r="A118" s="174" t="str">
        <f t="shared" si="1"/>
        <v>-</v>
      </c>
      <c r="B118" s="137"/>
      <c r="C118" s="171"/>
      <c r="D118" s="106"/>
      <c r="E118" s="88"/>
      <c r="F118" s="137"/>
      <c r="G118" s="148" t="str">
        <f>IFERROR(+VLOOKUP(D118,'Aktioner og Resultatindikatorer'!C:D,2,FALSE),"")</f>
        <v/>
      </c>
      <c r="H118" s="88"/>
      <c r="I118" s="146"/>
      <c r="J118" s="88"/>
    </row>
    <row r="119" spans="1:10" s="136" customFormat="1" x14ac:dyDescent="0.25">
      <c r="A119" s="174" t="str">
        <f t="shared" si="1"/>
        <v>-</v>
      </c>
      <c r="B119" s="137"/>
      <c r="C119" s="171"/>
      <c r="D119" s="106"/>
      <c r="E119" s="88"/>
      <c r="F119" s="137"/>
      <c r="G119" s="148" t="str">
        <f>IFERROR(+VLOOKUP(D119,'Aktioner og Resultatindikatorer'!C:D,2,FALSE),"")</f>
        <v/>
      </c>
      <c r="H119" s="88"/>
      <c r="I119" s="146"/>
      <c r="J119" s="88"/>
    </row>
    <row r="120" spans="1:10" s="136" customFormat="1" x14ac:dyDescent="0.25">
      <c r="A120" s="174" t="str">
        <f t="shared" si="1"/>
        <v>-</v>
      </c>
      <c r="B120" s="137"/>
      <c r="C120" s="171"/>
      <c r="D120" s="106"/>
      <c r="E120" s="88"/>
      <c r="F120" s="137"/>
      <c r="G120" s="148" t="str">
        <f>IFERROR(+VLOOKUP(D120,'Aktioner og Resultatindikatorer'!C:D,2,FALSE),"")</f>
        <v/>
      </c>
      <c r="H120" s="88"/>
      <c r="I120" s="146"/>
      <c r="J120" s="88"/>
    </row>
    <row r="121" spans="1:10" s="136" customFormat="1" x14ac:dyDescent="0.25">
      <c r="A121" s="174" t="str">
        <f t="shared" si="1"/>
        <v>-</v>
      </c>
      <c r="B121" s="137"/>
      <c r="C121" s="171"/>
      <c r="D121" s="106"/>
      <c r="E121" s="88"/>
      <c r="F121" s="137"/>
      <c r="G121" s="148" t="str">
        <f>IFERROR(+VLOOKUP(D121,'Aktioner og Resultatindikatorer'!C:D,2,FALSE),"")</f>
        <v/>
      </c>
      <c r="H121" s="88"/>
      <c r="I121" s="146"/>
      <c r="J121" s="88"/>
    </row>
    <row r="122" spans="1:10" s="136" customFormat="1" x14ac:dyDescent="0.25">
      <c r="A122" s="174" t="str">
        <f t="shared" si="1"/>
        <v>-</v>
      </c>
      <c r="B122" s="137"/>
      <c r="C122" s="171"/>
      <c r="D122" s="106"/>
      <c r="E122" s="88"/>
      <c r="F122" s="137"/>
      <c r="G122" s="148" t="str">
        <f>IFERROR(+VLOOKUP(D122,'Aktioner og Resultatindikatorer'!C:D,2,FALSE),"")</f>
        <v/>
      </c>
      <c r="H122" s="88"/>
      <c r="I122" s="146"/>
      <c r="J122" s="88"/>
    </row>
    <row r="123" spans="1:10" s="136" customFormat="1" x14ac:dyDescent="0.25">
      <c r="A123" s="174" t="str">
        <f t="shared" si="1"/>
        <v>-</v>
      </c>
      <c r="B123" s="137"/>
      <c r="C123" s="171"/>
      <c r="D123" s="106"/>
      <c r="E123" s="88"/>
      <c r="F123" s="137"/>
      <c r="G123" s="148" t="str">
        <f>IFERROR(+VLOOKUP(D123,'Aktioner og Resultatindikatorer'!C:D,2,FALSE),"")</f>
        <v/>
      </c>
      <c r="H123" s="88"/>
      <c r="I123" s="146"/>
      <c r="J123" s="88"/>
    </row>
    <row r="124" spans="1:10" s="136" customFormat="1" x14ac:dyDescent="0.25">
      <c r="A124" s="174" t="str">
        <f t="shared" si="1"/>
        <v>-</v>
      </c>
      <c r="B124" s="137"/>
      <c r="C124" s="171"/>
      <c r="D124" s="106"/>
      <c r="E124" s="88"/>
      <c r="F124" s="137"/>
      <c r="G124" s="148" t="str">
        <f>IFERROR(+VLOOKUP(D124,'Aktioner og Resultatindikatorer'!C:D,2,FALSE),"")</f>
        <v/>
      </c>
      <c r="H124" s="88"/>
      <c r="I124" s="146"/>
      <c r="J124" s="88"/>
    </row>
    <row r="125" spans="1:10" s="136" customFormat="1" x14ac:dyDescent="0.25">
      <c r="A125" s="174" t="str">
        <f t="shared" si="1"/>
        <v>-</v>
      </c>
      <c r="B125" s="137"/>
      <c r="C125" s="171"/>
      <c r="D125" s="106"/>
      <c r="E125" s="88"/>
      <c r="F125" s="137"/>
      <c r="G125" s="148" t="str">
        <f>IFERROR(+VLOOKUP(D125,'Aktioner og Resultatindikatorer'!C:D,2,FALSE),"")</f>
        <v/>
      </c>
      <c r="H125" s="88"/>
      <c r="I125" s="146"/>
      <c r="J125" s="88"/>
    </row>
    <row r="126" spans="1:10" s="136" customFormat="1" x14ac:dyDescent="0.25">
      <c r="A126" s="174" t="str">
        <f t="shared" si="1"/>
        <v>-</v>
      </c>
      <c r="B126" s="137"/>
      <c r="C126" s="171"/>
      <c r="D126" s="106"/>
      <c r="E126" s="88"/>
      <c r="F126" s="137"/>
      <c r="G126" s="148" t="str">
        <f>IFERROR(+VLOOKUP(D126,'Aktioner og Resultatindikatorer'!C:D,2,FALSE),"")</f>
        <v/>
      </c>
      <c r="H126" s="88"/>
      <c r="I126" s="146"/>
      <c r="J126" s="88"/>
    </row>
    <row r="127" spans="1:10" s="136" customFormat="1" x14ac:dyDescent="0.25">
      <c r="A127" s="174" t="str">
        <f t="shared" si="1"/>
        <v>-</v>
      </c>
      <c r="B127" s="137"/>
      <c r="C127" s="171"/>
      <c r="D127" s="106"/>
      <c r="E127" s="88"/>
      <c r="F127" s="137"/>
      <c r="G127" s="148" t="str">
        <f>IFERROR(+VLOOKUP(D127,'Aktioner og Resultatindikatorer'!C:D,2,FALSE),"")</f>
        <v/>
      </c>
      <c r="H127" s="88"/>
      <c r="I127" s="146"/>
      <c r="J127" s="88"/>
    </row>
    <row r="128" spans="1:10" s="136" customFormat="1" x14ac:dyDescent="0.25">
      <c r="A128" s="174" t="str">
        <f t="shared" si="1"/>
        <v>-</v>
      </c>
      <c r="B128" s="137"/>
      <c r="C128" s="171"/>
      <c r="D128" s="106"/>
      <c r="E128" s="88"/>
      <c r="F128" s="137"/>
      <c r="G128" s="148" t="str">
        <f>IFERROR(+VLOOKUP(D128,'Aktioner og Resultatindikatorer'!C:D,2,FALSE),"")</f>
        <v/>
      </c>
      <c r="H128" s="88"/>
      <c r="I128" s="146"/>
      <c r="J128" s="88"/>
    </row>
    <row r="129" spans="1:10" s="136" customFormat="1" x14ac:dyDescent="0.25">
      <c r="A129" s="174" t="str">
        <f t="shared" si="1"/>
        <v>-</v>
      </c>
      <c r="B129" s="137"/>
      <c r="C129" s="171"/>
      <c r="D129" s="106"/>
      <c r="E129" s="88"/>
      <c r="F129" s="137"/>
      <c r="G129" s="148" t="str">
        <f>IFERROR(+VLOOKUP(D129,'Aktioner og Resultatindikatorer'!C:D,2,FALSE),"")</f>
        <v/>
      </c>
      <c r="H129" s="88"/>
      <c r="I129" s="146"/>
      <c r="J129" s="88"/>
    </row>
    <row r="130" spans="1:10" s="136" customFormat="1" x14ac:dyDescent="0.25">
      <c r="A130" s="174" t="str">
        <f t="shared" si="1"/>
        <v>-</v>
      </c>
      <c r="B130" s="137"/>
      <c r="C130" s="171"/>
      <c r="D130" s="106"/>
      <c r="E130" s="88"/>
      <c r="F130" s="137"/>
      <c r="G130" s="148" t="str">
        <f>IFERROR(+VLOOKUP(D130,'Aktioner og Resultatindikatorer'!C:D,2,FALSE),"")</f>
        <v/>
      </c>
      <c r="H130" s="88"/>
      <c r="I130" s="146"/>
      <c r="J130" s="88"/>
    </row>
    <row r="131" spans="1:10" s="136" customFormat="1" x14ac:dyDescent="0.25">
      <c r="A131" s="174" t="str">
        <f t="shared" si="1"/>
        <v>-</v>
      </c>
      <c r="B131" s="137"/>
      <c r="C131" s="171"/>
      <c r="D131" s="106"/>
      <c r="E131" s="88"/>
      <c r="F131" s="137"/>
      <c r="G131" s="148" t="str">
        <f>IFERROR(+VLOOKUP(D131,'Aktioner og Resultatindikatorer'!C:D,2,FALSE),"")</f>
        <v/>
      </c>
      <c r="H131" s="88"/>
      <c r="I131" s="146"/>
      <c r="J131" s="88"/>
    </row>
    <row r="132" spans="1:10" s="136" customFormat="1" x14ac:dyDescent="0.25">
      <c r="A132" s="174" t="str">
        <f t="shared" si="1"/>
        <v>-</v>
      </c>
      <c r="B132" s="137"/>
      <c r="C132" s="171"/>
      <c r="D132" s="106"/>
      <c r="E132" s="88"/>
      <c r="F132" s="137"/>
      <c r="G132" s="148" t="str">
        <f>IFERROR(+VLOOKUP(D132,'Aktioner og Resultatindikatorer'!C:D,2,FALSE),"")</f>
        <v/>
      </c>
      <c r="H132" s="88"/>
      <c r="I132" s="146"/>
      <c r="J132" s="88"/>
    </row>
    <row r="133" spans="1:10" s="136" customFormat="1" x14ac:dyDescent="0.25">
      <c r="A133" s="174" t="str">
        <f t="shared" si="1"/>
        <v>-</v>
      </c>
      <c r="B133" s="137"/>
      <c r="C133" s="171"/>
      <c r="D133" s="106"/>
      <c r="E133" s="88"/>
      <c r="F133" s="137"/>
      <c r="G133" s="148" t="str">
        <f>IFERROR(+VLOOKUP(D133,'Aktioner og Resultatindikatorer'!C:D,2,FALSE),"")</f>
        <v/>
      </c>
      <c r="H133" s="88"/>
      <c r="I133" s="146"/>
      <c r="J133" s="88"/>
    </row>
    <row r="134" spans="1:10" s="136" customFormat="1" x14ac:dyDescent="0.25">
      <c r="A134" s="174" t="str">
        <f t="shared" si="1"/>
        <v>-</v>
      </c>
      <c r="B134" s="137"/>
      <c r="C134" s="171"/>
      <c r="D134" s="106"/>
      <c r="E134" s="88"/>
      <c r="F134" s="137"/>
      <c r="G134" s="148" t="str">
        <f>IFERROR(+VLOOKUP(D134,'Aktioner og Resultatindikatorer'!C:D,2,FALSE),"")</f>
        <v/>
      </c>
      <c r="H134" s="88"/>
      <c r="I134" s="146"/>
      <c r="J134" s="88"/>
    </row>
    <row r="135" spans="1:10" s="136" customFormat="1" x14ac:dyDescent="0.25">
      <c r="A135" s="174" t="str">
        <f t="shared" ref="A135:A198" si="2">+CONCATENATE(C135,"-",F135)</f>
        <v>-</v>
      </c>
      <c r="B135" s="137"/>
      <c r="C135" s="171"/>
      <c r="D135" s="106"/>
      <c r="E135" s="88"/>
      <c r="F135" s="137"/>
      <c r="G135" s="148" t="str">
        <f>IFERROR(+VLOOKUP(D135,'Aktioner og Resultatindikatorer'!C:D,2,FALSE),"")</f>
        <v/>
      </c>
      <c r="H135" s="88"/>
      <c r="I135" s="146"/>
      <c r="J135" s="88"/>
    </row>
    <row r="136" spans="1:10" s="136" customFormat="1" x14ac:dyDescent="0.25">
      <c r="A136" s="174" t="str">
        <f t="shared" si="2"/>
        <v>-</v>
      </c>
      <c r="B136" s="137"/>
      <c r="C136" s="171"/>
      <c r="D136" s="106"/>
      <c r="E136" s="88"/>
      <c r="F136" s="137"/>
      <c r="G136" s="148" t="str">
        <f>IFERROR(+VLOOKUP(D136,'Aktioner og Resultatindikatorer'!C:D,2,FALSE),"")</f>
        <v/>
      </c>
      <c r="H136" s="88"/>
      <c r="I136" s="146"/>
      <c r="J136" s="88"/>
    </row>
    <row r="137" spans="1:10" s="136" customFormat="1" x14ac:dyDescent="0.25">
      <c r="A137" s="174" t="str">
        <f t="shared" si="2"/>
        <v>-</v>
      </c>
      <c r="B137" s="137"/>
      <c r="C137" s="171"/>
      <c r="D137" s="106"/>
      <c r="E137" s="88"/>
      <c r="F137" s="137"/>
      <c r="G137" s="148" t="str">
        <f>IFERROR(+VLOOKUP(D137,'Aktioner og Resultatindikatorer'!C:D,2,FALSE),"")</f>
        <v/>
      </c>
      <c r="H137" s="88"/>
      <c r="I137" s="146"/>
      <c r="J137" s="88"/>
    </row>
    <row r="138" spans="1:10" s="136" customFormat="1" x14ac:dyDescent="0.25">
      <c r="A138" s="174" t="str">
        <f t="shared" si="2"/>
        <v>-</v>
      </c>
      <c r="B138" s="137"/>
      <c r="C138" s="171"/>
      <c r="D138" s="106"/>
      <c r="E138" s="88"/>
      <c r="F138" s="137"/>
      <c r="G138" s="148" t="str">
        <f>IFERROR(+VLOOKUP(D138,'Aktioner og Resultatindikatorer'!C:D,2,FALSE),"")</f>
        <v/>
      </c>
      <c r="H138" s="88"/>
      <c r="I138" s="146"/>
      <c r="J138" s="88"/>
    </row>
    <row r="139" spans="1:10" s="136" customFormat="1" x14ac:dyDescent="0.25">
      <c r="A139" s="174" t="str">
        <f t="shared" si="2"/>
        <v>-</v>
      </c>
      <c r="B139" s="137"/>
      <c r="C139" s="171"/>
      <c r="D139" s="106"/>
      <c r="E139" s="88"/>
      <c r="F139" s="137"/>
      <c r="G139" s="148" t="str">
        <f>IFERROR(+VLOOKUP(D139,'Aktioner og Resultatindikatorer'!C:D,2,FALSE),"")</f>
        <v/>
      </c>
      <c r="H139" s="88"/>
      <c r="I139" s="146"/>
      <c r="J139" s="88"/>
    </row>
    <row r="140" spans="1:10" s="136" customFormat="1" x14ac:dyDescent="0.25">
      <c r="A140" s="174" t="str">
        <f t="shared" si="2"/>
        <v>-</v>
      </c>
      <c r="B140" s="137"/>
      <c r="C140" s="171"/>
      <c r="D140" s="106"/>
      <c r="E140" s="88"/>
      <c r="F140" s="137"/>
      <c r="G140" s="148" t="str">
        <f>IFERROR(+VLOOKUP(D140,'Aktioner og Resultatindikatorer'!C:D,2,FALSE),"")</f>
        <v/>
      </c>
      <c r="H140" s="88"/>
      <c r="I140" s="146"/>
      <c r="J140" s="88"/>
    </row>
    <row r="141" spans="1:10" s="136" customFormat="1" x14ac:dyDescent="0.25">
      <c r="A141" s="174" t="str">
        <f t="shared" si="2"/>
        <v>-</v>
      </c>
      <c r="B141" s="137"/>
      <c r="C141" s="171"/>
      <c r="D141" s="106"/>
      <c r="E141" s="88"/>
      <c r="F141" s="137"/>
      <c r="G141" s="148" t="str">
        <f>IFERROR(+VLOOKUP(D141,'Aktioner og Resultatindikatorer'!C:D,2,FALSE),"")</f>
        <v/>
      </c>
      <c r="H141" s="88"/>
      <c r="I141" s="146"/>
      <c r="J141" s="88"/>
    </row>
    <row r="142" spans="1:10" s="136" customFormat="1" x14ac:dyDescent="0.25">
      <c r="A142" s="174" t="str">
        <f t="shared" si="2"/>
        <v>-</v>
      </c>
      <c r="B142" s="137"/>
      <c r="C142" s="171"/>
      <c r="D142" s="106"/>
      <c r="E142" s="88"/>
      <c r="F142" s="137"/>
      <c r="G142" s="148" t="str">
        <f>IFERROR(+VLOOKUP(D142,'Aktioner og Resultatindikatorer'!C:D,2,FALSE),"")</f>
        <v/>
      </c>
      <c r="H142" s="88"/>
      <c r="I142" s="146"/>
      <c r="J142" s="88"/>
    </row>
    <row r="143" spans="1:10" s="136" customFormat="1" x14ac:dyDescent="0.25">
      <c r="A143" s="174" t="str">
        <f t="shared" si="2"/>
        <v>-</v>
      </c>
      <c r="B143" s="137"/>
      <c r="C143" s="171"/>
      <c r="D143" s="106"/>
      <c r="E143" s="88"/>
      <c r="F143" s="137"/>
      <c r="G143" s="148" t="str">
        <f>IFERROR(+VLOOKUP(D143,'Aktioner og Resultatindikatorer'!C:D,2,FALSE),"")</f>
        <v/>
      </c>
      <c r="H143" s="88"/>
      <c r="I143" s="146"/>
      <c r="J143" s="88"/>
    </row>
    <row r="144" spans="1:10" s="136" customFormat="1" x14ac:dyDescent="0.25">
      <c r="A144" s="174" t="str">
        <f t="shared" si="2"/>
        <v>-</v>
      </c>
      <c r="B144" s="137"/>
      <c r="C144" s="171"/>
      <c r="D144" s="106"/>
      <c r="E144" s="88"/>
      <c r="F144" s="137"/>
      <c r="G144" s="148" t="str">
        <f>IFERROR(+VLOOKUP(D144,'Aktioner og Resultatindikatorer'!C:D,2,FALSE),"")</f>
        <v/>
      </c>
      <c r="H144" s="88"/>
      <c r="I144" s="146"/>
      <c r="J144" s="88"/>
    </row>
    <row r="145" spans="1:10" s="136" customFormat="1" x14ac:dyDescent="0.25">
      <c r="A145" s="174" t="str">
        <f t="shared" si="2"/>
        <v>-</v>
      </c>
      <c r="B145" s="137"/>
      <c r="C145" s="171"/>
      <c r="D145" s="106"/>
      <c r="E145" s="88"/>
      <c r="F145" s="137"/>
      <c r="G145" s="148" t="str">
        <f>IFERROR(+VLOOKUP(D145,'Aktioner og Resultatindikatorer'!C:D,2,FALSE),"")</f>
        <v/>
      </c>
      <c r="H145" s="88"/>
      <c r="I145" s="146"/>
      <c r="J145" s="88"/>
    </row>
    <row r="146" spans="1:10" s="136" customFormat="1" x14ac:dyDescent="0.25">
      <c r="A146" s="174" t="str">
        <f t="shared" si="2"/>
        <v>-</v>
      </c>
      <c r="B146" s="137"/>
      <c r="C146" s="171"/>
      <c r="D146" s="106"/>
      <c r="E146" s="88"/>
      <c r="F146" s="137"/>
      <c r="G146" s="148" t="str">
        <f>IFERROR(+VLOOKUP(D146,'Aktioner og Resultatindikatorer'!C:D,2,FALSE),"")</f>
        <v/>
      </c>
      <c r="H146" s="88"/>
      <c r="I146" s="146"/>
      <c r="J146" s="88"/>
    </row>
    <row r="147" spans="1:10" s="136" customFormat="1" x14ac:dyDescent="0.25">
      <c r="A147" s="174" t="str">
        <f t="shared" si="2"/>
        <v>-</v>
      </c>
      <c r="B147" s="137"/>
      <c r="C147" s="171"/>
      <c r="D147" s="106"/>
      <c r="E147" s="88"/>
      <c r="F147" s="137"/>
      <c r="G147" s="148" t="str">
        <f>IFERROR(+VLOOKUP(D147,'Aktioner og Resultatindikatorer'!C:D,2,FALSE),"")</f>
        <v/>
      </c>
      <c r="H147" s="88"/>
      <c r="I147" s="146"/>
      <c r="J147" s="88"/>
    </row>
    <row r="148" spans="1:10" s="136" customFormat="1" x14ac:dyDescent="0.25">
      <c r="A148" s="174" t="str">
        <f t="shared" si="2"/>
        <v>-</v>
      </c>
      <c r="B148" s="137"/>
      <c r="C148" s="171"/>
      <c r="D148" s="106"/>
      <c r="E148" s="88"/>
      <c r="F148" s="137"/>
      <c r="G148" s="148" t="str">
        <f>IFERROR(+VLOOKUP(D148,'Aktioner og Resultatindikatorer'!C:D,2,FALSE),"")</f>
        <v/>
      </c>
      <c r="H148" s="88"/>
      <c r="I148" s="146"/>
      <c r="J148" s="88"/>
    </row>
    <row r="149" spans="1:10" s="136" customFormat="1" x14ac:dyDescent="0.25">
      <c r="A149" s="174" t="str">
        <f t="shared" si="2"/>
        <v>-</v>
      </c>
      <c r="B149" s="137"/>
      <c r="C149" s="171"/>
      <c r="D149" s="106"/>
      <c r="E149" s="88"/>
      <c r="F149" s="137"/>
      <c r="G149" s="148" t="str">
        <f>IFERROR(+VLOOKUP(D149,'Aktioner og Resultatindikatorer'!C:D,2,FALSE),"")</f>
        <v/>
      </c>
      <c r="H149" s="88"/>
      <c r="I149" s="146"/>
      <c r="J149" s="88"/>
    </row>
    <row r="150" spans="1:10" s="136" customFormat="1" x14ac:dyDescent="0.25">
      <c r="A150" s="174" t="str">
        <f t="shared" si="2"/>
        <v>-</v>
      </c>
      <c r="B150" s="137"/>
      <c r="C150" s="171"/>
      <c r="D150" s="106"/>
      <c r="E150" s="88"/>
      <c r="F150" s="137"/>
      <c r="G150" s="148" t="str">
        <f>IFERROR(+VLOOKUP(D150,'Aktioner og Resultatindikatorer'!C:D,2,FALSE),"")</f>
        <v/>
      </c>
      <c r="H150" s="88"/>
      <c r="I150" s="146"/>
      <c r="J150" s="88"/>
    </row>
    <row r="151" spans="1:10" s="136" customFormat="1" x14ac:dyDescent="0.25">
      <c r="A151" s="174" t="str">
        <f t="shared" si="2"/>
        <v>-</v>
      </c>
      <c r="B151" s="137"/>
      <c r="C151" s="171"/>
      <c r="D151" s="106"/>
      <c r="E151" s="88"/>
      <c r="F151" s="137"/>
      <c r="G151" s="148" t="str">
        <f>IFERROR(+VLOOKUP(D151,'Aktioner og Resultatindikatorer'!C:D,2,FALSE),"")</f>
        <v/>
      </c>
      <c r="H151" s="88"/>
      <c r="I151" s="146"/>
      <c r="J151" s="88"/>
    </row>
    <row r="152" spans="1:10" s="136" customFormat="1" x14ac:dyDescent="0.25">
      <c r="A152" s="174" t="str">
        <f t="shared" si="2"/>
        <v>-</v>
      </c>
      <c r="B152" s="137"/>
      <c r="C152" s="171"/>
      <c r="D152" s="106"/>
      <c r="E152" s="88"/>
      <c r="F152" s="137"/>
      <c r="G152" s="148" t="str">
        <f>IFERROR(+VLOOKUP(D152,'Aktioner og Resultatindikatorer'!C:D,2,FALSE),"")</f>
        <v/>
      </c>
      <c r="H152" s="88"/>
      <c r="I152" s="146"/>
      <c r="J152" s="88"/>
    </row>
    <row r="153" spans="1:10" s="136" customFormat="1" x14ac:dyDescent="0.25">
      <c r="A153" s="174" t="str">
        <f t="shared" si="2"/>
        <v>-</v>
      </c>
      <c r="B153" s="137"/>
      <c r="C153" s="171"/>
      <c r="D153" s="106"/>
      <c r="E153" s="88"/>
      <c r="F153" s="137"/>
      <c r="G153" s="148" t="str">
        <f>IFERROR(+VLOOKUP(D153,'Aktioner og Resultatindikatorer'!C:D,2,FALSE),"")</f>
        <v/>
      </c>
      <c r="H153" s="88"/>
      <c r="I153" s="146"/>
      <c r="J153" s="88"/>
    </row>
    <row r="154" spans="1:10" s="136" customFormat="1" x14ac:dyDescent="0.25">
      <c r="A154" s="174" t="str">
        <f t="shared" si="2"/>
        <v>-</v>
      </c>
      <c r="B154" s="137"/>
      <c r="C154" s="171"/>
      <c r="D154" s="106"/>
      <c r="E154" s="88"/>
      <c r="F154" s="137"/>
      <c r="G154" s="148" t="str">
        <f>IFERROR(+VLOOKUP(D154,'Aktioner og Resultatindikatorer'!C:D,2,FALSE),"")</f>
        <v/>
      </c>
      <c r="H154" s="88"/>
      <c r="I154" s="146"/>
      <c r="J154" s="88"/>
    </row>
    <row r="155" spans="1:10" s="136" customFormat="1" x14ac:dyDescent="0.25">
      <c r="A155" s="174" t="str">
        <f t="shared" si="2"/>
        <v>-</v>
      </c>
      <c r="B155" s="137"/>
      <c r="C155" s="171"/>
      <c r="D155" s="106"/>
      <c r="E155" s="88"/>
      <c r="F155" s="137"/>
      <c r="G155" s="148" t="str">
        <f>IFERROR(+VLOOKUP(D155,'Aktioner og Resultatindikatorer'!C:D,2,FALSE),"")</f>
        <v/>
      </c>
      <c r="H155" s="88"/>
      <c r="I155" s="146"/>
      <c r="J155" s="88"/>
    </row>
    <row r="156" spans="1:10" s="136" customFormat="1" x14ac:dyDescent="0.25">
      <c r="A156" s="174" t="str">
        <f t="shared" si="2"/>
        <v>-</v>
      </c>
      <c r="B156" s="137"/>
      <c r="C156" s="171"/>
      <c r="D156" s="106"/>
      <c r="E156" s="88"/>
      <c r="F156" s="137"/>
      <c r="G156" s="148" t="str">
        <f>IFERROR(+VLOOKUP(D156,'Aktioner og Resultatindikatorer'!C:D,2,FALSE),"")</f>
        <v/>
      </c>
      <c r="H156" s="88"/>
      <c r="I156" s="146"/>
      <c r="J156" s="88"/>
    </row>
    <row r="157" spans="1:10" s="136" customFormat="1" x14ac:dyDescent="0.25">
      <c r="A157" s="174" t="str">
        <f t="shared" si="2"/>
        <v>-</v>
      </c>
      <c r="B157" s="137"/>
      <c r="C157" s="171"/>
      <c r="D157" s="106"/>
      <c r="E157" s="88"/>
      <c r="F157" s="137"/>
      <c r="G157" s="148" t="str">
        <f>IFERROR(+VLOOKUP(D157,'Aktioner og Resultatindikatorer'!C:D,2,FALSE),"")</f>
        <v/>
      </c>
      <c r="H157" s="88"/>
      <c r="I157" s="146"/>
      <c r="J157" s="88"/>
    </row>
    <row r="158" spans="1:10" s="136" customFormat="1" x14ac:dyDescent="0.25">
      <c r="A158" s="174" t="str">
        <f t="shared" si="2"/>
        <v>-</v>
      </c>
      <c r="B158" s="137"/>
      <c r="C158" s="171"/>
      <c r="D158" s="106"/>
      <c r="E158" s="88"/>
      <c r="F158" s="137"/>
      <c r="G158" s="148" t="str">
        <f>IFERROR(+VLOOKUP(D158,'Aktioner og Resultatindikatorer'!C:D,2,FALSE),"")</f>
        <v/>
      </c>
      <c r="H158" s="88"/>
      <c r="I158" s="146"/>
      <c r="J158" s="88"/>
    </row>
    <row r="159" spans="1:10" s="136" customFormat="1" x14ac:dyDescent="0.25">
      <c r="A159" s="174" t="str">
        <f t="shared" si="2"/>
        <v>-</v>
      </c>
      <c r="B159" s="137"/>
      <c r="C159" s="171"/>
      <c r="D159" s="106"/>
      <c r="E159" s="88"/>
      <c r="F159" s="137"/>
      <c r="G159" s="148" t="str">
        <f>IFERROR(+VLOOKUP(D159,'Aktioner og Resultatindikatorer'!C:D,2,FALSE),"")</f>
        <v/>
      </c>
      <c r="H159" s="88"/>
      <c r="I159" s="146"/>
      <c r="J159" s="88"/>
    </row>
    <row r="160" spans="1:10" s="136" customFormat="1" x14ac:dyDescent="0.25">
      <c r="A160" s="174" t="str">
        <f t="shared" si="2"/>
        <v>-</v>
      </c>
      <c r="B160" s="137"/>
      <c r="C160" s="171"/>
      <c r="D160" s="106"/>
      <c r="E160" s="88"/>
      <c r="F160" s="137"/>
      <c r="G160" s="148" t="str">
        <f>IFERROR(+VLOOKUP(D160,'Aktioner og Resultatindikatorer'!C:D,2,FALSE),"")</f>
        <v/>
      </c>
      <c r="H160" s="88"/>
      <c r="I160" s="146"/>
      <c r="J160" s="88"/>
    </row>
    <row r="161" spans="1:10" s="136" customFormat="1" x14ac:dyDescent="0.25">
      <c r="A161" s="174" t="str">
        <f t="shared" si="2"/>
        <v>-</v>
      </c>
      <c r="B161" s="137"/>
      <c r="C161" s="171"/>
      <c r="D161" s="106"/>
      <c r="E161" s="88"/>
      <c r="F161" s="137"/>
      <c r="G161" s="148" t="str">
        <f>IFERROR(+VLOOKUP(D161,'Aktioner og Resultatindikatorer'!C:D,2,FALSE),"")</f>
        <v/>
      </c>
      <c r="H161" s="88"/>
      <c r="I161" s="146"/>
      <c r="J161" s="88"/>
    </row>
    <row r="162" spans="1:10" s="136" customFormat="1" x14ac:dyDescent="0.25">
      <c r="A162" s="174" t="str">
        <f t="shared" si="2"/>
        <v>-</v>
      </c>
      <c r="B162" s="137"/>
      <c r="C162" s="171"/>
      <c r="D162" s="106"/>
      <c r="E162" s="88"/>
      <c r="F162" s="137"/>
      <c r="G162" s="148" t="str">
        <f>IFERROR(+VLOOKUP(D162,'Aktioner og Resultatindikatorer'!C:D,2,FALSE),"")</f>
        <v/>
      </c>
      <c r="H162" s="88"/>
      <c r="I162" s="146"/>
      <c r="J162" s="88"/>
    </row>
    <row r="163" spans="1:10" s="136" customFormat="1" x14ac:dyDescent="0.25">
      <c r="A163" s="174" t="str">
        <f t="shared" si="2"/>
        <v>-</v>
      </c>
      <c r="B163" s="137"/>
      <c r="C163" s="171"/>
      <c r="D163" s="106"/>
      <c r="E163" s="88"/>
      <c r="F163" s="137"/>
      <c r="G163" s="148" t="str">
        <f>IFERROR(+VLOOKUP(D163,'Aktioner og Resultatindikatorer'!C:D,2,FALSE),"")</f>
        <v/>
      </c>
      <c r="H163" s="88"/>
      <c r="I163" s="146"/>
      <c r="J163" s="88"/>
    </row>
    <row r="164" spans="1:10" s="136" customFormat="1" x14ac:dyDescent="0.25">
      <c r="A164" s="174" t="str">
        <f t="shared" si="2"/>
        <v>-</v>
      </c>
      <c r="B164" s="137"/>
      <c r="C164" s="171"/>
      <c r="D164" s="106"/>
      <c r="E164" s="88"/>
      <c r="F164" s="137"/>
      <c r="G164" s="148" t="str">
        <f>IFERROR(+VLOOKUP(D164,'Aktioner og Resultatindikatorer'!C:D,2,FALSE),"")</f>
        <v/>
      </c>
      <c r="H164" s="88"/>
      <c r="I164" s="146"/>
      <c r="J164" s="88"/>
    </row>
    <row r="165" spans="1:10" s="136" customFormat="1" x14ac:dyDescent="0.25">
      <c r="A165" s="174" t="str">
        <f t="shared" si="2"/>
        <v>-</v>
      </c>
      <c r="B165" s="137"/>
      <c r="C165" s="171"/>
      <c r="D165" s="106"/>
      <c r="E165" s="88"/>
      <c r="F165" s="137"/>
      <c r="G165" s="148" t="str">
        <f>IFERROR(+VLOOKUP(D165,'Aktioner og Resultatindikatorer'!C:D,2,FALSE),"")</f>
        <v/>
      </c>
      <c r="H165" s="88"/>
      <c r="I165" s="146"/>
      <c r="J165" s="88"/>
    </row>
    <row r="166" spans="1:10" s="136" customFormat="1" x14ac:dyDescent="0.25">
      <c r="A166" s="174" t="str">
        <f t="shared" si="2"/>
        <v>-</v>
      </c>
      <c r="B166" s="137"/>
      <c r="C166" s="171"/>
      <c r="D166" s="106"/>
      <c r="E166" s="88"/>
      <c r="F166" s="137"/>
      <c r="G166" s="148" t="str">
        <f>IFERROR(+VLOOKUP(D166,'Aktioner og Resultatindikatorer'!C:D,2,FALSE),"")</f>
        <v/>
      </c>
      <c r="H166" s="88"/>
      <c r="I166" s="146"/>
      <c r="J166" s="88"/>
    </row>
    <row r="167" spans="1:10" s="136" customFormat="1" x14ac:dyDescent="0.25">
      <c r="A167" s="174" t="str">
        <f t="shared" si="2"/>
        <v>-</v>
      </c>
      <c r="B167" s="137"/>
      <c r="C167" s="171"/>
      <c r="D167" s="106"/>
      <c r="E167" s="88"/>
      <c r="F167" s="137"/>
      <c r="G167" s="148" t="str">
        <f>IFERROR(+VLOOKUP(D167,'Aktioner og Resultatindikatorer'!C:D,2,FALSE),"")</f>
        <v/>
      </c>
      <c r="H167" s="88"/>
      <c r="I167" s="146"/>
      <c r="J167" s="88"/>
    </row>
    <row r="168" spans="1:10" s="136" customFormat="1" x14ac:dyDescent="0.25">
      <c r="A168" s="174" t="str">
        <f t="shared" si="2"/>
        <v>-</v>
      </c>
      <c r="B168" s="137"/>
      <c r="C168" s="171"/>
      <c r="D168" s="106"/>
      <c r="E168" s="88"/>
      <c r="F168" s="137"/>
      <c r="G168" s="148" t="str">
        <f>IFERROR(+VLOOKUP(D168,'Aktioner og Resultatindikatorer'!C:D,2,FALSE),"")</f>
        <v/>
      </c>
      <c r="H168" s="88"/>
      <c r="I168" s="146"/>
      <c r="J168" s="88"/>
    </row>
    <row r="169" spans="1:10" s="136" customFormat="1" x14ac:dyDescent="0.25">
      <c r="A169" s="174" t="str">
        <f t="shared" si="2"/>
        <v>-</v>
      </c>
      <c r="B169" s="137"/>
      <c r="C169" s="171"/>
      <c r="D169" s="106"/>
      <c r="E169" s="88"/>
      <c r="F169" s="137"/>
      <c r="G169" s="148" t="str">
        <f>IFERROR(+VLOOKUP(D169,'Aktioner og Resultatindikatorer'!C:D,2,FALSE),"")</f>
        <v/>
      </c>
      <c r="H169" s="88"/>
      <c r="I169" s="146"/>
      <c r="J169" s="88"/>
    </row>
    <row r="170" spans="1:10" s="136" customFormat="1" x14ac:dyDescent="0.25">
      <c r="A170" s="174" t="str">
        <f t="shared" si="2"/>
        <v>-</v>
      </c>
      <c r="B170" s="137"/>
      <c r="C170" s="171"/>
      <c r="D170" s="106"/>
      <c r="E170" s="88"/>
      <c r="F170" s="137"/>
      <c r="G170" s="148" t="str">
        <f>IFERROR(+VLOOKUP(D170,'Aktioner og Resultatindikatorer'!C:D,2,FALSE),"")</f>
        <v/>
      </c>
      <c r="H170" s="88"/>
      <c r="I170" s="146"/>
      <c r="J170" s="88"/>
    </row>
    <row r="171" spans="1:10" s="136" customFormat="1" x14ac:dyDescent="0.25">
      <c r="A171" s="174" t="str">
        <f t="shared" si="2"/>
        <v>-</v>
      </c>
      <c r="B171" s="137"/>
      <c r="C171" s="171"/>
      <c r="D171" s="106"/>
      <c r="E171" s="88"/>
      <c r="F171" s="137"/>
      <c r="G171" s="148" t="str">
        <f>IFERROR(+VLOOKUP(D171,'Aktioner og Resultatindikatorer'!C:D,2,FALSE),"")</f>
        <v/>
      </c>
      <c r="H171" s="88"/>
      <c r="I171" s="146"/>
      <c r="J171" s="88"/>
    </row>
    <row r="172" spans="1:10" s="136" customFormat="1" x14ac:dyDescent="0.25">
      <c r="A172" s="174" t="str">
        <f t="shared" si="2"/>
        <v>-</v>
      </c>
      <c r="B172" s="137"/>
      <c r="C172" s="171"/>
      <c r="D172" s="106"/>
      <c r="E172" s="88"/>
      <c r="F172" s="137"/>
      <c r="G172" s="148" t="str">
        <f>IFERROR(+VLOOKUP(D172,'Aktioner og Resultatindikatorer'!C:D,2,FALSE),"")</f>
        <v/>
      </c>
      <c r="H172" s="88"/>
      <c r="I172" s="146"/>
      <c r="J172" s="88"/>
    </row>
    <row r="173" spans="1:10" s="136" customFormat="1" x14ac:dyDescent="0.25">
      <c r="A173" s="174" t="str">
        <f t="shared" si="2"/>
        <v>-</v>
      </c>
      <c r="B173" s="137"/>
      <c r="C173" s="171"/>
      <c r="D173" s="106"/>
      <c r="E173" s="88"/>
      <c r="F173" s="137"/>
      <c r="G173" s="148" t="str">
        <f>IFERROR(+VLOOKUP(D173,'Aktioner og Resultatindikatorer'!C:D,2,FALSE),"")</f>
        <v/>
      </c>
      <c r="H173" s="88"/>
      <c r="I173" s="146"/>
      <c r="J173" s="88"/>
    </row>
    <row r="174" spans="1:10" s="136" customFormat="1" x14ac:dyDescent="0.25">
      <c r="A174" s="174" t="str">
        <f t="shared" si="2"/>
        <v>-</v>
      </c>
      <c r="B174" s="137"/>
      <c r="C174" s="171"/>
      <c r="D174" s="106"/>
      <c r="E174" s="88"/>
      <c r="F174" s="137"/>
      <c r="G174" s="148" t="str">
        <f>IFERROR(+VLOOKUP(D174,'Aktioner og Resultatindikatorer'!C:D,2,FALSE),"")</f>
        <v/>
      </c>
      <c r="H174" s="88"/>
      <c r="I174" s="146"/>
      <c r="J174" s="88"/>
    </row>
    <row r="175" spans="1:10" s="136" customFormat="1" x14ac:dyDescent="0.25">
      <c r="A175" s="174" t="str">
        <f t="shared" si="2"/>
        <v>-</v>
      </c>
      <c r="B175" s="137"/>
      <c r="C175" s="171"/>
      <c r="D175" s="106"/>
      <c r="E175" s="88"/>
      <c r="F175" s="137"/>
      <c r="G175" s="148" t="str">
        <f>IFERROR(+VLOOKUP(D175,'Aktioner og Resultatindikatorer'!C:D,2,FALSE),"")</f>
        <v/>
      </c>
      <c r="H175" s="88"/>
      <c r="I175" s="146"/>
      <c r="J175" s="88"/>
    </row>
    <row r="176" spans="1:10" s="136" customFormat="1" x14ac:dyDescent="0.25">
      <c r="A176" s="174" t="str">
        <f t="shared" si="2"/>
        <v>-</v>
      </c>
      <c r="B176" s="137"/>
      <c r="C176" s="171"/>
      <c r="D176" s="106"/>
      <c r="E176" s="88"/>
      <c r="F176" s="137"/>
      <c r="G176" s="148" t="str">
        <f>IFERROR(+VLOOKUP(D176,'Aktioner og Resultatindikatorer'!C:D,2,FALSE),"")</f>
        <v/>
      </c>
      <c r="H176" s="88"/>
      <c r="I176" s="146"/>
      <c r="J176" s="88"/>
    </row>
    <row r="177" spans="1:10" s="136" customFormat="1" x14ac:dyDescent="0.25">
      <c r="A177" s="174" t="str">
        <f t="shared" si="2"/>
        <v>-</v>
      </c>
      <c r="B177" s="137"/>
      <c r="C177" s="171"/>
      <c r="D177" s="106"/>
      <c r="E177" s="88"/>
      <c r="F177" s="137"/>
      <c r="G177" s="148" t="str">
        <f>IFERROR(+VLOOKUP(D177,'Aktioner og Resultatindikatorer'!C:D,2,FALSE),"")</f>
        <v/>
      </c>
      <c r="H177" s="88"/>
      <c r="I177" s="146"/>
      <c r="J177" s="88"/>
    </row>
    <row r="178" spans="1:10" s="136" customFormat="1" x14ac:dyDescent="0.25">
      <c r="A178" s="174" t="str">
        <f t="shared" si="2"/>
        <v>-</v>
      </c>
      <c r="B178" s="137"/>
      <c r="C178" s="171"/>
      <c r="D178" s="106"/>
      <c r="E178" s="88"/>
      <c r="F178" s="137"/>
      <c r="G178" s="148" t="str">
        <f>IFERROR(+VLOOKUP(D178,'Aktioner og Resultatindikatorer'!C:D,2,FALSE),"")</f>
        <v/>
      </c>
      <c r="H178" s="88"/>
      <c r="I178" s="146"/>
      <c r="J178" s="88"/>
    </row>
    <row r="179" spans="1:10" s="136" customFormat="1" x14ac:dyDescent="0.25">
      <c r="A179" s="174" t="str">
        <f t="shared" si="2"/>
        <v>-</v>
      </c>
      <c r="B179" s="137"/>
      <c r="C179" s="171"/>
      <c r="D179" s="106"/>
      <c r="E179" s="88"/>
      <c r="F179" s="137"/>
      <c r="G179" s="148" t="str">
        <f>IFERROR(+VLOOKUP(D179,'Aktioner og Resultatindikatorer'!C:D,2,FALSE),"")</f>
        <v/>
      </c>
      <c r="H179" s="88"/>
      <c r="I179" s="146"/>
      <c r="J179" s="88"/>
    </row>
    <row r="180" spans="1:10" s="136" customFormat="1" x14ac:dyDescent="0.25">
      <c r="A180" s="174" t="str">
        <f t="shared" si="2"/>
        <v>-</v>
      </c>
      <c r="B180" s="137"/>
      <c r="C180" s="171"/>
      <c r="D180" s="106"/>
      <c r="E180" s="88"/>
      <c r="F180" s="137"/>
      <c r="G180" s="148" t="str">
        <f>IFERROR(+VLOOKUP(D180,'Aktioner og Resultatindikatorer'!C:D,2,FALSE),"")</f>
        <v/>
      </c>
      <c r="H180" s="88"/>
      <c r="I180" s="146"/>
      <c r="J180" s="88"/>
    </row>
    <row r="181" spans="1:10" s="136" customFormat="1" x14ac:dyDescent="0.25">
      <c r="A181" s="174" t="str">
        <f t="shared" si="2"/>
        <v>-</v>
      </c>
      <c r="B181" s="137"/>
      <c r="C181" s="171"/>
      <c r="D181" s="106"/>
      <c r="E181" s="88"/>
      <c r="F181" s="137"/>
      <c r="G181" s="148" t="str">
        <f>IFERROR(+VLOOKUP(D181,'Aktioner og Resultatindikatorer'!C:D,2,FALSE),"")</f>
        <v/>
      </c>
      <c r="H181" s="88"/>
      <c r="I181" s="146"/>
      <c r="J181" s="88"/>
    </row>
    <row r="182" spans="1:10" s="136" customFormat="1" x14ac:dyDescent="0.25">
      <c r="A182" s="174" t="str">
        <f t="shared" si="2"/>
        <v>-</v>
      </c>
      <c r="B182" s="137"/>
      <c r="C182" s="171"/>
      <c r="D182" s="106"/>
      <c r="E182" s="88"/>
      <c r="F182" s="137"/>
      <c r="G182" s="148" t="str">
        <f>IFERROR(+VLOOKUP(D182,'Aktioner og Resultatindikatorer'!C:D,2,FALSE),"")</f>
        <v/>
      </c>
      <c r="H182" s="88"/>
      <c r="I182" s="146"/>
      <c r="J182" s="88"/>
    </row>
    <row r="183" spans="1:10" s="136" customFormat="1" x14ac:dyDescent="0.25">
      <c r="A183" s="174" t="str">
        <f t="shared" si="2"/>
        <v>-</v>
      </c>
      <c r="B183" s="137"/>
      <c r="C183" s="171"/>
      <c r="D183" s="106"/>
      <c r="E183" s="88"/>
      <c r="F183" s="137"/>
      <c r="G183" s="148" t="str">
        <f>IFERROR(+VLOOKUP(D183,'Aktioner og Resultatindikatorer'!C:D,2,FALSE),"")</f>
        <v/>
      </c>
      <c r="H183" s="88"/>
      <c r="I183" s="146"/>
      <c r="J183" s="88"/>
    </row>
    <row r="184" spans="1:10" s="136" customFormat="1" x14ac:dyDescent="0.25">
      <c r="A184" s="174" t="str">
        <f t="shared" si="2"/>
        <v>-</v>
      </c>
      <c r="B184" s="137"/>
      <c r="C184" s="171"/>
      <c r="D184" s="106"/>
      <c r="E184" s="88"/>
      <c r="F184" s="137"/>
      <c r="G184" s="148" t="str">
        <f>IFERROR(+VLOOKUP(D184,'Aktioner og Resultatindikatorer'!C:D,2,FALSE),"")</f>
        <v/>
      </c>
      <c r="H184" s="88"/>
      <c r="I184" s="146"/>
      <c r="J184" s="88"/>
    </row>
    <row r="185" spans="1:10" s="136" customFormat="1" x14ac:dyDescent="0.25">
      <c r="A185" s="174" t="str">
        <f t="shared" si="2"/>
        <v>-</v>
      </c>
      <c r="B185" s="137"/>
      <c r="C185" s="171"/>
      <c r="D185" s="106"/>
      <c r="E185" s="88"/>
      <c r="F185" s="137"/>
      <c r="G185" s="148" t="str">
        <f>IFERROR(+VLOOKUP(D185,'Aktioner og Resultatindikatorer'!C:D,2,FALSE),"")</f>
        <v/>
      </c>
      <c r="H185" s="88"/>
      <c r="I185" s="146"/>
      <c r="J185" s="88"/>
    </row>
    <row r="186" spans="1:10" s="136" customFormat="1" x14ac:dyDescent="0.25">
      <c r="A186" s="174" t="str">
        <f t="shared" si="2"/>
        <v>-</v>
      </c>
      <c r="B186" s="137"/>
      <c r="C186" s="171"/>
      <c r="D186" s="106"/>
      <c r="E186" s="88"/>
      <c r="F186" s="137"/>
      <c r="G186" s="148" t="str">
        <f>IFERROR(+VLOOKUP(D186,'Aktioner og Resultatindikatorer'!C:D,2,FALSE),"")</f>
        <v/>
      </c>
      <c r="H186" s="88"/>
      <c r="I186" s="146"/>
      <c r="J186" s="88"/>
    </row>
    <row r="187" spans="1:10" s="136" customFormat="1" x14ac:dyDescent="0.25">
      <c r="A187" s="174" t="str">
        <f t="shared" si="2"/>
        <v>-</v>
      </c>
      <c r="B187" s="137"/>
      <c r="C187" s="171"/>
      <c r="D187" s="106"/>
      <c r="E187" s="88"/>
      <c r="F187" s="137"/>
      <c r="G187" s="148" t="str">
        <f>IFERROR(+VLOOKUP(D187,'Aktioner og Resultatindikatorer'!C:D,2,FALSE),"")</f>
        <v/>
      </c>
      <c r="H187" s="88"/>
      <c r="I187" s="146"/>
      <c r="J187" s="88"/>
    </row>
    <row r="188" spans="1:10" s="136" customFormat="1" x14ac:dyDescent="0.25">
      <c r="A188" s="174" t="str">
        <f t="shared" si="2"/>
        <v>-</v>
      </c>
      <c r="B188" s="137"/>
      <c r="C188" s="171"/>
      <c r="D188" s="106"/>
      <c r="E188" s="88"/>
      <c r="F188" s="137"/>
      <c r="G188" s="148" t="str">
        <f>IFERROR(+VLOOKUP(D188,'Aktioner og Resultatindikatorer'!C:D,2,FALSE),"")</f>
        <v/>
      </c>
      <c r="H188" s="88"/>
      <c r="I188" s="146"/>
      <c r="J188" s="88"/>
    </row>
    <row r="189" spans="1:10" s="136" customFormat="1" x14ac:dyDescent="0.25">
      <c r="A189" s="174" t="str">
        <f t="shared" si="2"/>
        <v>-</v>
      </c>
      <c r="B189" s="137"/>
      <c r="C189" s="171"/>
      <c r="D189" s="106"/>
      <c r="E189" s="88"/>
      <c r="F189" s="137"/>
      <c r="G189" s="148" t="str">
        <f>IFERROR(+VLOOKUP(D189,'Aktioner og Resultatindikatorer'!C:D,2,FALSE),"")</f>
        <v/>
      </c>
      <c r="H189" s="88"/>
      <c r="I189" s="146"/>
      <c r="J189" s="88"/>
    </row>
    <row r="190" spans="1:10" s="136" customFormat="1" x14ac:dyDescent="0.25">
      <c r="A190" s="174" t="str">
        <f t="shared" si="2"/>
        <v>-</v>
      </c>
      <c r="B190" s="137"/>
      <c r="C190" s="171"/>
      <c r="D190" s="106"/>
      <c r="E190" s="88"/>
      <c r="F190" s="137"/>
      <c r="G190" s="148" t="str">
        <f>IFERROR(+VLOOKUP(D190,'Aktioner og Resultatindikatorer'!C:D,2,FALSE),"")</f>
        <v/>
      </c>
      <c r="H190" s="88"/>
      <c r="I190" s="146"/>
      <c r="J190" s="88"/>
    </row>
    <row r="191" spans="1:10" s="136" customFormat="1" x14ac:dyDescent="0.25">
      <c r="A191" s="174" t="str">
        <f t="shared" si="2"/>
        <v>-</v>
      </c>
      <c r="B191" s="137"/>
      <c r="C191" s="171"/>
      <c r="D191" s="106"/>
      <c r="E191" s="88"/>
      <c r="F191" s="137"/>
      <c r="G191" s="148" t="str">
        <f>IFERROR(+VLOOKUP(D191,'Aktioner og Resultatindikatorer'!C:D,2,FALSE),"")</f>
        <v/>
      </c>
      <c r="H191" s="88"/>
      <c r="I191" s="146"/>
      <c r="J191" s="88"/>
    </row>
    <row r="192" spans="1:10" s="136" customFormat="1" x14ac:dyDescent="0.25">
      <c r="A192" s="174" t="str">
        <f t="shared" si="2"/>
        <v>-</v>
      </c>
      <c r="B192" s="137"/>
      <c r="C192" s="171"/>
      <c r="D192" s="106"/>
      <c r="E192" s="88"/>
      <c r="F192" s="137"/>
      <c r="G192" s="148" t="str">
        <f>IFERROR(+VLOOKUP(D192,'Aktioner og Resultatindikatorer'!C:D,2,FALSE),"")</f>
        <v/>
      </c>
      <c r="H192" s="88"/>
      <c r="I192" s="146"/>
      <c r="J192" s="88"/>
    </row>
    <row r="193" spans="1:10" s="136" customFormat="1" x14ac:dyDescent="0.25">
      <c r="A193" s="174" t="str">
        <f t="shared" si="2"/>
        <v>-</v>
      </c>
      <c r="B193" s="137"/>
      <c r="C193" s="171"/>
      <c r="D193" s="106"/>
      <c r="E193" s="88"/>
      <c r="F193" s="137"/>
      <c r="G193" s="148" t="str">
        <f>IFERROR(+VLOOKUP(D193,'Aktioner og Resultatindikatorer'!C:D,2,FALSE),"")</f>
        <v/>
      </c>
      <c r="H193" s="88"/>
      <c r="I193" s="146"/>
      <c r="J193" s="88"/>
    </row>
    <row r="194" spans="1:10" s="136" customFormat="1" x14ac:dyDescent="0.25">
      <c r="A194" s="174" t="str">
        <f t="shared" si="2"/>
        <v>-</v>
      </c>
      <c r="B194" s="137"/>
      <c r="C194" s="171"/>
      <c r="D194" s="106"/>
      <c r="E194" s="88"/>
      <c r="F194" s="137"/>
      <c r="G194" s="148" t="str">
        <f>IFERROR(+VLOOKUP(D194,'Aktioner og Resultatindikatorer'!C:D,2,FALSE),"")</f>
        <v/>
      </c>
      <c r="H194" s="88"/>
      <c r="I194" s="146"/>
      <c r="J194" s="88"/>
    </row>
    <row r="195" spans="1:10" s="136" customFormat="1" x14ac:dyDescent="0.25">
      <c r="A195" s="174" t="str">
        <f t="shared" si="2"/>
        <v>-</v>
      </c>
      <c r="B195" s="137"/>
      <c r="C195" s="171"/>
      <c r="D195" s="106"/>
      <c r="E195" s="88"/>
      <c r="F195" s="137"/>
      <c r="G195" s="148" t="str">
        <f>IFERROR(+VLOOKUP(D195,'Aktioner og Resultatindikatorer'!C:D,2,FALSE),"")</f>
        <v/>
      </c>
      <c r="H195" s="88"/>
      <c r="I195" s="146"/>
      <c r="J195" s="88"/>
    </row>
    <row r="196" spans="1:10" s="136" customFormat="1" x14ac:dyDescent="0.25">
      <c r="A196" s="174" t="str">
        <f t="shared" si="2"/>
        <v>-</v>
      </c>
      <c r="B196" s="137"/>
      <c r="C196" s="171"/>
      <c r="D196" s="106"/>
      <c r="E196" s="88"/>
      <c r="F196" s="137"/>
      <c r="G196" s="148" t="str">
        <f>IFERROR(+VLOOKUP(D196,'Aktioner og Resultatindikatorer'!C:D,2,FALSE),"")</f>
        <v/>
      </c>
      <c r="H196" s="88"/>
      <c r="I196" s="146"/>
      <c r="J196" s="88"/>
    </row>
    <row r="197" spans="1:10" s="136" customFormat="1" x14ac:dyDescent="0.25">
      <c r="A197" s="174" t="str">
        <f t="shared" si="2"/>
        <v>-</v>
      </c>
      <c r="B197" s="137"/>
      <c r="C197" s="171"/>
      <c r="D197" s="106"/>
      <c r="E197" s="88"/>
      <c r="F197" s="137"/>
      <c r="G197" s="148" t="str">
        <f>IFERROR(+VLOOKUP(D197,'Aktioner og Resultatindikatorer'!C:D,2,FALSE),"")</f>
        <v/>
      </c>
      <c r="H197" s="88"/>
      <c r="I197" s="146"/>
      <c r="J197" s="88"/>
    </row>
    <row r="198" spans="1:10" s="136" customFormat="1" x14ac:dyDescent="0.25">
      <c r="A198" s="174" t="str">
        <f t="shared" si="2"/>
        <v>-</v>
      </c>
      <c r="B198" s="137"/>
      <c r="C198" s="171"/>
      <c r="D198" s="106"/>
      <c r="E198" s="88"/>
      <c r="F198" s="137"/>
      <c r="G198" s="148" t="str">
        <f>IFERROR(+VLOOKUP(D198,'Aktioner og Resultatindikatorer'!C:D,2,FALSE),"")</f>
        <v/>
      </c>
      <c r="H198" s="88"/>
      <c r="I198" s="146"/>
      <c r="J198" s="88"/>
    </row>
    <row r="199" spans="1:10" s="136" customFormat="1" x14ac:dyDescent="0.25">
      <c r="A199" s="174" t="str">
        <f t="shared" ref="A199:A238" si="3">+CONCATENATE(C199,"-",F199)</f>
        <v>-</v>
      </c>
      <c r="B199" s="137"/>
      <c r="C199" s="171"/>
      <c r="D199" s="106"/>
      <c r="E199" s="88"/>
      <c r="F199" s="137"/>
      <c r="G199" s="148" t="str">
        <f>IFERROR(+VLOOKUP(D199,'Aktioner og Resultatindikatorer'!C:D,2,FALSE),"")</f>
        <v/>
      </c>
      <c r="H199" s="88"/>
      <c r="I199" s="146"/>
      <c r="J199" s="88"/>
    </row>
    <row r="200" spans="1:10" s="136" customFormat="1" x14ac:dyDescent="0.25">
      <c r="A200" s="174" t="str">
        <f t="shared" si="3"/>
        <v>-</v>
      </c>
      <c r="B200" s="137"/>
      <c r="C200" s="171"/>
      <c r="D200" s="106"/>
      <c r="E200" s="88"/>
      <c r="F200" s="137"/>
      <c r="G200" s="148" t="str">
        <f>IFERROR(+VLOOKUP(D200,'Aktioner og Resultatindikatorer'!C:D,2,FALSE),"")</f>
        <v/>
      </c>
      <c r="H200" s="88"/>
      <c r="I200" s="146"/>
      <c r="J200" s="88"/>
    </row>
    <row r="201" spans="1:10" s="136" customFormat="1" x14ac:dyDescent="0.25">
      <c r="A201" s="174" t="str">
        <f t="shared" si="3"/>
        <v>-</v>
      </c>
      <c r="B201" s="137"/>
      <c r="C201" s="171"/>
      <c r="D201" s="106"/>
      <c r="E201" s="88"/>
      <c r="F201" s="137"/>
      <c r="G201" s="148" t="str">
        <f>IFERROR(+VLOOKUP(D201,'Aktioner og Resultatindikatorer'!C:D,2,FALSE),"")</f>
        <v/>
      </c>
      <c r="H201" s="88"/>
      <c r="I201" s="146"/>
      <c r="J201" s="88"/>
    </row>
    <row r="202" spans="1:10" s="136" customFormat="1" x14ac:dyDescent="0.25">
      <c r="A202" s="174" t="str">
        <f t="shared" si="3"/>
        <v>-</v>
      </c>
      <c r="B202" s="137"/>
      <c r="C202" s="171"/>
      <c r="D202" s="106"/>
      <c r="E202" s="88"/>
      <c r="F202" s="137"/>
      <c r="G202" s="148" t="str">
        <f>IFERROR(+VLOOKUP(D202,'Aktioner og Resultatindikatorer'!C:D,2,FALSE),"")</f>
        <v/>
      </c>
      <c r="H202" s="88"/>
      <c r="I202" s="146"/>
      <c r="J202" s="88"/>
    </row>
    <row r="203" spans="1:10" s="136" customFormat="1" x14ac:dyDescent="0.25">
      <c r="A203" s="174" t="str">
        <f t="shared" si="3"/>
        <v>-</v>
      </c>
      <c r="B203" s="137"/>
      <c r="C203" s="171"/>
      <c r="D203" s="106"/>
      <c r="E203" s="88"/>
      <c r="F203" s="137"/>
      <c r="G203" s="148" t="str">
        <f>IFERROR(+VLOOKUP(D203,'Aktioner og Resultatindikatorer'!C:D,2,FALSE),"")</f>
        <v/>
      </c>
      <c r="H203" s="88"/>
      <c r="I203" s="146"/>
      <c r="J203" s="88"/>
    </row>
    <row r="204" spans="1:10" s="136" customFormat="1" x14ac:dyDescent="0.25">
      <c r="A204" s="174" t="str">
        <f t="shared" si="3"/>
        <v>-</v>
      </c>
      <c r="B204" s="137"/>
      <c r="C204" s="171"/>
      <c r="D204" s="106"/>
      <c r="E204" s="88"/>
      <c r="F204" s="137"/>
      <c r="G204" s="148" t="str">
        <f>IFERROR(+VLOOKUP(D204,'Aktioner og Resultatindikatorer'!C:D,2,FALSE),"")</f>
        <v/>
      </c>
      <c r="H204" s="88"/>
      <c r="I204" s="146"/>
      <c r="J204" s="88"/>
    </row>
    <row r="205" spans="1:10" s="136" customFormat="1" x14ac:dyDescent="0.25">
      <c r="A205" s="174" t="str">
        <f t="shared" si="3"/>
        <v>-</v>
      </c>
      <c r="B205" s="137"/>
      <c r="C205" s="171"/>
      <c r="D205" s="106"/>
      <c r="E205" s="88"/>
      <c r="F205" s="137"/>
      <c r="G205" s="148" t="str">
        <f>IFERROR(+VLOOKUP(D205,'Aktioner og Resultatindikatorer'!C:D,2,FALSE),"")</f>
        <v/>
      </c>
      <c r="H205" s="88"/>
      <c r="I205" s="146"/>
      <c r="J205" s="88"/>
    </row>
    <row r="206" spans="1:10" s="136" customFormat="1" x14ac:dyDescent="0.25">
      <c r="A206" s="174" t="str">
        <f t="shared" si="3"/>
        <v>-</v>
      </c>
      <c r="B206" s="137"/>
      <c r="C206" s="171"/>
      <c r="D206" s="106"/>
      <c r="E206" s="88"/>
      <c r="F206" s="137"/>
      <c r="G206" s="148" t="str">
        <f>IFERROR(+VLOOKUP(D206,'Aktioner og Resultatindikatorer'!C:D,2,FALSE),"")</f>
        <v/>
      </c>
      <c r="H206" s="88"/>
      <c r="I206" s="146"/>
      <c r="J206" s="88"/>
    </row>
    <row r="207" spans="1:10" s="136" customFormat="1" x14ac:dyDescent="0.25">
      <c r="A207" s="174" t="str">
        <f t="shared" si="3"/>
        <v>-</v>
      </c>
      <c r="B207" s="137"/>
      <c r="C207" s="171"/>
      <c r="D207" s="106"/>
      <c r="E207" s="88"/>
      <c r="F207" s="137"/>
      <c r="G207" s="148" t="str">
        <f>IFERROR(+VLOOKUP(D207,'Aktioner og Resultatindikatorer'!C:D,2,FALSE),"")</f>
        <v/>
      </c>
      <c r="H207" s="88"/>
      <c r="I207" s="146"/>
      <c r="J207" s="88"/>
    </row>
    <row r="208" spans="1:10" s="136" customFormat="1" x14ac:dyDescent="0.25">
      <c r="A208" s="174" t="str">
        <f t="shared" si="3"/>
        <v>-</v>
      </c>
      <c r="B208" s="137"/>
      <c r="C208" s="171"/>
      <c r="D208" s="106"/>
      <c r="E208" s="88"/>
      <c r="F208" s="137"/>
      <c r="G208" s="148" t="str">
        <f>IFERROR(+VLOOKUP(D208,'Aktioner og Resultatindikatorer'!C:D,2,FALSE),"")</f>
        <v/>
      </c>
      <c r="H208" s="88"/>
      <c r="I208" s="146"/>
      <c r="J208" s="88"/>
    </row>
    <row r="209" spans="1:10" s="136" customFormat="1" x14ac:dyDescent="0.25">
      <c r="A209" s="174" t="str">
        <f t="shared" si="3"/>
        <v>-</v>
      </c>
      <c r="B209" s="137"/>
      <c r="C209" s="171"/>
      <c r="D209" s="106"/>
      <c r="E209" s="88"/>
      <c r="F209" s="137"/>
      <c r="G209" s="148" t="str">
        <f>IFERROR(+VLOOKUP(D209,'Aktioner og Resultatindikatorer'!C:D,2,FALSE),"")</f>
        <v/>
      </c>
      <c r="H209" s="88"/>
      <c r="I209" s="146"/>
      <c r="J209" s="88"/>
    </row>
    <row r="210" spans="1:10" s="136" customFormat="1" x14ac:dyDescent="0.25">
      <c r="A210" s="174" t="str">
        <f t="shared" si="3"/>
        <v>-</v>
      </c>
      <c r="B210" s="137"/>
      <c r="C210" s="171"/>
      <c r="D210" s="106"/>
      <c r="E210" s="88"/>
      <c r="F210" s="137"/>
      <c r="G210" s="148" t="str">
        <f>IFERROR(+VLOOKUP(D210,'Aktioner og Resultatindikatorer'!C:D,2,FALSE),"")</f>
        <v/>
      </c>
      <c r="H210" s="88"/>
      <c r="I210" s="146"/>
      <c r="J210" s="88"/>
    </row>
    <row r="211" spans="1:10" s="136" customFormat="1" x14ac:dyDescent="0.25">
      <c r="A211" s="174" t="str">
        <f t="shared" si="3"/>
        <v>-</v>
      </c>
      <c r="B211" s="137"/>
      <c r="C211" s="171"/>
      <c r="D211" s="106"/>
      <c r="E211" s="88"/>
      <c r="F211" s="137"/>
      <c r="G211" s="148" t="str">
        <f>IFERROR(+VLOOKUP(D211,'Aktioner og Resultatindikatorer'!C:D,2,FALSE),"")</f>
        <v/>
      </c>
      <c r="H211" s="88"/>
      <c r="I211" s="146"/>
      <c r="J211" s="88"/>
    </row>
    <row r="212" spans="1:10" s="136" customFormat="1" x14ac:dyDescent="0.25">
      <c r="A212" s="174" t="str">
        <f t="shared" si="3"/>
        <v>-</v>
      </c>
      <c r="B212" s="137"/>
      <c r="C212" s="171"/>
      <c r="D212" s="106"/>
      <c r="E212" s="88"/>
      <c r="F212" s="137"/>
      <c r="G212" s="148" t="str">
        <f>IFERROR(+VLOOKUP(D212,'Aktioner og Resultatindikatorer'!C:D,2,FALSE),"")</f>
        <v/>
      </c>
      <c r="H212" s="88"/>
      <c r="I212" s="146"/>
      <c r="J212" s="88"/>
    </row>
    <row r="213" spans="1:10" s="136" customFormat="1" x14ac:dyDescent="0.25">
      <c r="A213" s="174" t="str">
        <f t="shared" si="3"/>
        <v>-</v>
      </c>
      <c r="B213" s="137"/>
      <c r="C213" s="171"/>
      <c r="D213" s="106"/>
      <c r="E213" s="88"/>
      <c r="F213" s="137"/>
      <c r="G213" s="148" t="str">
        <f>IFERROR(+VLOOKUP(D213,'Aktioner og Resultatindikatorer'!C:D,2,FALSE),"")</f>
        <v/>
      </c>
      <c r="H213" s="88"/>
      <c r="I213" s="146"/>
      <c r="J213" s="88"/>
    </row>
    <row r="214" spans="1:10" s="136" customFormat="1" x14ac:dyDescent="0.25">
      <c r="A214" s="174" t="str">
        <f t="shared" si="3"/>
        <v>-</v>
      </c>
      <c r="B214" s="137"/>
      <c r="C214" s="171"/>
      <c r="D214" s="106"/>
      <c r="E214" s="88"/>
      <c r="F214" s="137"/>
      <c r="G214" s="148" t="str">
        <f>IFERROR(+VLOOKUP(D214,'Aktioner og Resultatindikatorer'!C:D,2,FALSE),"")</f>
        <v/>
      </c>
      <c r="H214" s="88"/>
      <c r="I214" s="146"/>
      <c r="J214" s="88"/>
    </row>
    <row r="215" spans="1:10" s="136" customFormat="1" x14ac:dyDescent="0.25">
      <c r="A215" s="174" t="str">
        <f t="shared" si="3"/>
        <v>-</v>
      </c>
      <c r="B215" s="137"/>
      <c r="C215" s="171"/>
      <c r="D215" s="106"/>
      <c r="E215" s="88"/>
      <c r="F215" s="137"/>
      <c r="G215" s="148" t="str">
        <f>IFERROR(+VLOOKUP(D215,'Aktioner og Resultatindikatorer'!C:D,2,FALSE),"")</f>
        <v/>
      </c>
      <c r="H215" s="88"/>
      <c r="I215" s="146"/>
      <c r="J215" s="88"/>
    </row>
    <row r="216" spans="1:10" s="136" customFormat="1" x14ac:dyDescent="0.25">
      <c r="A216" s="174" t="str">
        <f t="shared" si="3"/>
        <v>-</v>
      </c>
      <c r="B216" s="137"/>
      <c r="C216" s="171"/>
      <c r="D216" s="106"/>
      <c r="E216" s="88"/>
      <c r="F216" s="137"/>
      <c r="G216" s="148" t="str">
        <f>IFERROR(+VLOOKUP(D216,'Aktioner og Resultatindikatorer'!C:D,2,FALSE),"")</f>
        <v/>
      </c>
      <c r="H216" s="88"/>
      <c r="I216" s="146"/>
      <c r="J216" s="88"/>
    </row>
    <row r="217" spans="1:10" s="136" customFormat="1" x14ac:dyDescent="0.25">
      <c r="A217" s="174" t="str">
        <f t="shared" si="3"/>
        <v>-</v>
      </c>
      <c r="B217" s="137"/>
      <c r="C217" s="171"/>
      <c r="D217" s="106"/>
      <c r="E217" s="88"/>
      <c r="F217" s="137"/>
      <c r="G217" s="148" t="str">
        <f>IFERROR(+VLOOKUP(D217,'Aktioner og Resultatindikatorer'!C:D,2,FALSE),"")</f>
        <v/>
      </c>
      <c r="H217" s="88"/>
      <c r="I217" s="146"/>
      <c r="J217" s="88"/>
    </row>
    <row r="218" spans="1:10" s="136" customFormat="1" x14ac:dyDescent="0.25">
      <c r="A218" s="174" t="str">
        <f t="shared" si="3"/>
        <v>-</v>
      </c>
      <c r="B218" s="137"/>
      <c r="C218" s="171"/>
      <c r="D218" s="106"/>
      <c r="E218" s="88"/>
      <c r="F218" s="137"/>
      <c r="G218" s="148" t="str">
        <f>IFERROR(+VLOOKUP(D218,'Aktioner og Resultatindikatorer'!C:D,2,FALSE),"")</f>
        <v/>
      </c>
      <c r="H218" s="88"/>
      <c r="I218" s="146"/>
      <c r="J218" s="88"/>
    </row>
    <row r="219" spans="1:10" s="136" customFormat="1" x14ac:dyDescent="0.25">
      <c r="A219" s="174" t="str">
        <f t="shared" si="3"/>
        <v>-</v>
      </c>
      <c r="B219" s="137"/>
      <c r="C219" s="171"/>
      <c r="D219" s="106"/>
      <c r="E219" s="88"/>
      <c r="F219" s="137"/>
      <c r="G219" s="148" t="str">
        <f>IFERROR(+VLOOKUP(D219,'Aktioner og Resultatindikatorer'!C:D,2,FALSE),"")</f>
        <v/>
      </c>
      <c r="H219" s="88"/>
      <c r="I219" s="146"/>
      <c r="J219" s="88"/>
    </row>
    <row r="220" spans="1:10" s="136" customFormat="1" x14ac:dyDescent="0.25">
      <c r="A220" s="174" t="str">
        <f t="shared" si="3"/>
        <v>-</v>
      </c>
      <c r="B220" s="137"/>
      <c r="C220" s="171"/>
      <c r="D220" s="106"/>
      <c r="E220" s="88"/>
      <c r="F220" s="137"/>
      <c r="G220" s="148" t="str">
        <f>IFERROR(+VLOOKUP(D220,'Aktioner og Resultatindikatorer'!C:D,2,FALSE),"")</f>
        <v/>
      </c>
      <c r="H220" s="88"/>
      <c r="I220" s="146"/>
      <c r="J220" s="88"/>
    </row>
    <row r="221" spans="1:10" s="136" customFormat="1" x14ac:dyDescent="0.25">
      <c r="A221" s="174" t="str">
        <f t="shared" si="3"/>
        <v>-</v>
      </c>
      <c r="B221" s="137"/>
      <c r="C221" s="171"/>
      <c r="D221" s="106"/>
      <c r="E221" s="88"/>
      <c r="F221" s="137"/>
      <c r="G221" s="148" t="str">
        <f>IFERROR(+VLOOKUP(D221,'Aktioner og Resultatindikatorer'!C:D,2,FALSE),"")</f>
        <v/>
      </c>
      <c r="H221" s="88"/>
      <c r="I221" s="146"/>
      <c r="J221" s="88"/>
    </row>
    <row r="222" spans="1:10" s="136" customFormat="1" x14ac:dyDescent="0.25">
      <c r="A222" s="174" t="str">
        <f t="shared" si="3"/>
        <v>-</v>
      </c>
      <c r="B222" s="137"/>
      <c r="C222" s="171"/>
      <c r="D222" s="106"/>
      <c r="E222" s="88"/>
      <c r="F222" s="137"/>
      <c r="G222" s="148" t="str">
        <f>IFERROR(+VLOOKUP(D222,'Aktioner og Resultatindikatorer'!C:D,2,FALSE),"")</f>
        <v/>
      </c>
      <c r="H222" s="88"/>
      <c r="I222" s="146"/>
      <c r="J222" s="88"/>
    </row>
    <row r="223" spans="1:10" s="136" customFormat="1" x14ac:dyDescent="0.25">
      <c r="A223" s="174" t="str">
        <f t="shared" si="3"/>
        <v>-</v>
      </c>
      <c r="B223" s="137"/>
      <c r="C223" s="171"/>
      <c r="D223" s="106"/>
      <c r="E223" s="88"/>
      <c r="F223" s="137"/>
      <c r="G223" s="148" t="str">
        <f>IFERROR(+VLOOKUP(D223,'Aktioner og Resultatindikatorer'!C:D,2,FALSE),"")</f>
        <v/>
      </c>
      <c r="H223" s="88"/>
      <c r="I223" s="146"/>
      <c r="J223" s="88"/>
    </row>
    <row r="224" spans="1:10" s="136" customFormat="1" x14ac:dyDescent="0.25">
      <c r="A224" s="174" t="str">
        <f t="shared" si="3"/>
        <v>-</v>
      </c>
      <c r="B224" s="137"/>
      <c r="C224" s="171"/>
      <c r="D224" s="106"/>
      <c r="E224" s="88"/>
      <c r="F224" s="137"/>
      <c r="G224" s="148" t="str">
        <f>IFERROR(+VLOOKUP(D224,'Aktioner og Resultatindikatorer'!C:D,2,FALSE),"")</f>
        <v/>
      </c>
      <c r="H224" s="88"/>
      <c r="I224" s="146"/>
      <c r="J224" s="88"/>
    </row>
    <row r="225" spans="1:10" s="136" customFormat="1" x14ac:dyDescent="0.25">
      <c r="A225" s="174" t="str">
        <f t="shared" si="3"/>
        <v>-</v>
      </c>
      <c r="B225" s="137"/>
      <c r="C225" s="171"/>
      <c r="D225" s="106"/>
      <c r="E225" s="88"/>
      <c r="F225" s="137"/>
      <c r="G225" s="148" t="str">
        <f>IFERROR(+VLOOKUP(D225,'Aktioner og Resultatindikatorer'!C:D,2,FALSE),"")</f>
        <v/>
      </c>
      <c r="H225" s="88"/>
      <c r="I225" s="146"/>
      <c r="J225" s="88"/>
    </row>
    <row r="226" spans="1:10" s="136" customFormat="1" x14ac:dyDescent="0.25">
      <c r="A226" s="174" t="str">
        <f t="shared" si="3"/>
        <v>-</v>
      </c>
      <c r="B226" s="137"/>
      <c r="C226" s="171"/>
      <c r="D226" s="106"/>
      <c r="E226" s="88"/>
      <c r="F226" s="137"/>
      <c r="G226" s="148" t="str">
        <f>IFERROR(+VLOOKUP(D226,'Aktioner og Resultatindikatorer'!C:D,2,FALSE),"")</f>
        <v/>
      </c>
      <c r="H226" s="88"/>
      <c r="I226" s="146"/>
      <c r="J226" s="88"/>
    </row>
    <row r="227" spans="1:10" s="136" customFormat="1" x14ac:dyDescent="0.25">
      <c r="A227" s="174" t="str">
        <f t="shared" si="3"/>
        <v>-</v>
      </c>
      <c r="B227" s="137"/>
      <c r="C227" s="171"/>
      <c r="D227" s="106"/>
      <c r="E227" s="88"/>
      <c r="F227" s="137"/>
      <c r="G227" s="148" t="str">
        <f>IFERROR(+VLOOKUP(D227,'Aktioner og Resultatindikatorer'!C:D,2,FALSE),"")</f>
        <v/>
      </c>
      <c r="H227" s="88"/>
      <c r="I227" s="146"/>
      <c r="J227" s="88"/>
    </row>
    <row r="228" spans="1:10" s="136" customFormat="1" x14ac:dyDescent="0.25">
      <c r="A228" s="174" t="str">
        <f t="shared" si="3"/>
        <v>-</v>
      </c>
      <c r="B228" s="137"/>
      <c r="C228" s="171"/>
      <c r="D228" s="106"/>
      <c r="E228" s="88"/>
      <c r="F228" s="137"/>
      <c r="G228" s="148" t="str">
        <f>IFERROR(+VLOOKUP(D228,'Aktioner og Resultatindikatorer'!C:D,2,FALSE),"")</f>
        <v/>
      </c>
      <c r="H228" s="88"/>
      <c r="I228" s="146"/>
      <c r="J228" s="88"/>
    </row>
    <row r="229" spans="1:10" s="136" customFormat="1" x14ac:dyDescent="0.25">
      <c r="A229" s="174" t="str">
        <f t="shared" si="3"/>
        <v>-</v>
      </c>
      <c r="B229" s="137"/>
      <c r="C229" s="171"/>
      <c r="D229" s="106"/>
      <c r="E229" s="88"/>
      <c r="F229" s="137"/>
      <c r="G229" s="148" t="str">
        <f>IFERROR(+VLOOKUP(D229,'Aktioner og Resultatindikatorer'!C:D,2,FALSE),"")</f>
        <v/>
      </c>
      <c r="H229" s="88"/>
      <c r="I229" s="146"/>
      <c r="J229" s="88"/>
    </row>
    <row r="230" spans="1:10" s="136" customFormat="1" x14ac:dyDescent="0.25">
      <c r="A230" s="174" t="str">
        <f t="shared" si="3"/>
        <v>-</v>
      </c>
      <c r="B230" s="137"/>
      <c r="C230" s="171"/>
      <c r="D230" s="106"/>
      <c r="E230" s="88"/>
      <c r="F230" s="137"/>
      <c r="G230" s="148" t="str">
        <f>IFERROR(+VLOOKUP(D230,'Aktioner og Resultatindikatorer'!C:D,2,FALSE),"")</f>
        <v/>
      </c>
      <c r="H230" s="88"/>
      <c r="I230" s="146"/>
      <c r="J230" s="88"/>
    </row>
    <row r="231" spans="1:10" s="136" customFormat="1" x14ac:dyDescent="0.25">
      <c r="A231" s="174" t="str">
        <f t="shared" si="3"/>
        <v>-</v>
      </c>
      <c r="B231" s="137"/>
      <c r="C231" s="171"/>
      <c r="D231" s="106"/>
      <c r="E231" s="88"/>
      <c r="F231" s="137"/>
      <c r="G231" s="148" t="str">
        <f>IFERROR(+VLOOKUP(D231,'Aktioner og Resultatindikatorer'!C:D,2,FALSE),"")</f>
        <v/>
      </c>
      <c r="H231" s="88"/>
      <c r="I231" s="146"/>
      <c r="J231" s="88"/>
    </row>
    <row r="232" spans="1:10" s="136" customFormat="1" x14ac:dyDescent="0.25">
      <c r="A232" s="174" t="str">
        <f t="shared" si="3"/>
        <v>-</v>
      </c>
      <c r="B232" s="137"/>
      <c r="C232" s="171"/>
      <c r="D232" s="106"/>
      <c r="E232" s="88"/>
      <c r="F232" s="137"/>
      <c r="G232" s="148" t="str">
        <f>IFERROR(+VLOOKUP(D232,'Aktioner og Resultatindikatorer'!C:D,2,FALSE),"")</f>
        <v/>
      </c>
      <c r="H232" s="88"/>
      <c r="I232" s="146"/>
      <c r="J232" s="88"/>
    </row>
    <row r="233" spans="1:10" s="136" customFormat="1" x14ac:dyDescent="0.25">
      <c r="A233" s="174" t="str">
        <f t="shared" si="3"/>
        <v>-</v>
      </c>
      <c r="B233" s="137"/>
      <c r="C233" s="171"/>
      <c r="D233" s="106"/>
      <c r="E233" s="88"/>
      <c r="F233" s="137"/>
      <c r="G233" s="148" t="str">
        <f>IFERROR(+VLOOKUP(D233,'Aktioner og Resultatindikatorer'!C:D,2,FALSE),"")</f>
        <v/>
      </c>
      <c r="H233" s="88"/>
      <c r="I233" s="146" t="str">
        <f>IFERROR(+VLOOKUP(H233,'Resultatindikator og Måleenhed'!A:B,2,FALSE),"")</f>
        <v/>
      </c>
      <c r="J233" s="88"/>
    </row>
    <row r="234" spans="1:10" s="136" customFormat="1" x14ac:dyDescent="0.25">
      <c r="A234" s="174" t="str">
        <f t="shared" si="3"/>
        <v>-</v>
      </c>
      <c r="B234" s="137"/>
      <c r="C234" s="171"/>
      <c r="D234" s="106"/>
      <c r="E234" s="88"/>
      <c r="F234" s="137"/>
      <c r="G234" s="148" t="str">
        <f>IFERROR(+VLOOKUP(D234,'Aktioner og Resultatindikatorer'!C:D,2,FALSE),"")</f>
        <v/>
      </c>
      <c r="H234" s="88"/>
      <c r="I234" s="146" t="str">
        <f>IFERROR(+VLOOKUP(H234,'Resultatindikator og Måleenhed'!A:B,2,FALSE),"")</f>
        <v/>
      </c>
      <c r="J234" s="88"/>
    </row>
    <row r="235" spans="1:10" s="136" customFormat="1" x14ac:dyDescent="0.25">
      <c r="A235" s="174" t="str">
        <f t="shared" si="3"/>
        <v>-</v>
      </c>
      <c r="B235" s="137"/>
      <c r="C235" s="171"/>
      <c r="D235" s="106"/>
      <c r="E235" s="88"/>
      <c r="F235" s="137"/>
      <c r="G235" s="148" t="str">
        <f>IFERROR(+VLOOKUP(D235,'Aktioner og Resultatindikatorer'!C:D,2,FALSE),"")</f>
        <v/>
      </c>
      <c r="H235" s="88"/>
      <c r="I235" s="146" t="str">
        <f>IFERROR(+VLOOKUP(H235,'Resultatindikator og Måleenhed'!A:B,2,FALSE),"")</f>
        <v/>
      </c>
      <c r="J235" s="88"/>
    </row>
    <row r="236" spans="1:10" s="136" customFormat="1" x14ac:dyDescent="0.25">
      <c r="A236" s="174" t="str">
        <f t="shared" si="3"/>
        <v>-</v>
      </c>
      <c r="B236" s="137"/>
      <c r="C236" s="171"/>
      <c r="D236" s="106"/>
      <c r="E236" s="88"/>
      <c r="F236" s="137"/>
      <c r="G236" s="148" t="str">
        <f>IFERROR(+VLOOKUP(D236,'Aktioner og Resultatindikatorer'!C:D,2,FALSE),"")</f>
        <v/>
      </c>
      <c r="H236" s="88"/>
      <c r="I236" s="146" t="str">
        <f>IFERROR(+VLOOKUP(H236,'Resultatindikator og Måleenhed'!A:B,2,FALSE),"")</f>
        <v/>
      </c>
      <c r="J236" s="88"/>
    </row>
    <row r="237" spans="1:10" s="136" customFormat="1" x14ac:dyDescent="0.25">
      <c r="A237" s="174" t="str">
        <f t="shared" si="3"/>
        <v>-</v>
      </c>
      <c r="B237" s="137"/>
      <c r="C237" s="171"/>
      <c r="D237" s="106"/>
      <c r="E237" s="88"/>
      <c r="F237" s="137"/>
      <c r="G237" s="148" t="str">
        <f>IFERROR(+VLOOKUP(D237,'Aktioner og Resultatindikatorer'!C:D,2,FALSE),"")</f>
        <v/>
      </c>
      <c r="H237" s="88"/>
      <c r="I237" s="146" t="str">
        <f>IFERROR(+VLOOKUP(H237,'Resultatindikator og Måleenhed'!A:B,2,FALSE),"")</f>
        <v/>
      </c>
      <c r="J237" s="88"/>
    </row>
    <row r="238" spans="1:10" s="136" customFormat="1" x14ac:dyDescent="0.25">
      <c r="A238" s="174" t="str">
        <f t="shared" si="3"/>
        <v>-</v>
      </c>
      <c r="B238" s="137"/>
      <c r="C238" s="171"/>
      <c r="D238" s="106"/>
      <c r="E238" s="88"/>
      <c r="F238" s="137"/>
      <c r="G238" s="148" t="str">
        <f>IFERROR(+VLOOKUP(D238,'Aktioner og Resultatindikatorer'!C:D,2,FALSE),"")</f>
        <v/>
      </c>
      <c r="H238" s="88"/>
      <c r="I238" s="146" t="str">
        <f>IFERROR(+VLOOKUP(H238,'Resultatindikator og Måleenhed'!A:B,2,FALSE),"")</f>
        <v/>
      </c>
      <c r="J238" s="88"/>
    </row>
    <row r="239" spans="1:10" s="136" customFormat="1" x14ac:dyDescent="0.25">
      <c r="B239" s="137"/>
      <c r="C239" s="171"/>
      <c r="D239" s="106"/>
      <c r="E239" s="88"/>
      <c r="F239" s="137"/>
      <c r="G239" s="148" t="str">
        <f>IFERROR(+VLOOKUP(D239,'Aktioner og Resultatindikatorer'!C:D,2,FALSE),"")</f>
        <v/>
      </c>
      <c r="H239" s="88"/>
      <c r="I239" s="146" t="str">
        <f>IFERROR(+VLOOKUP(H239,'Resultatindikator og Måleenhed'!A:B,2,FALSE),"")</f>
        <v/>
      </c>
      <c r="J239" s="88"/>
    </row>
    <row r="240" spans="1:10" s="136" customFormat="1" x14ac:dyDescent="0.25">
      <c r="B240" s="137"/>
      <c r="C240" s="171"/>
      <c r="D240" s="106"/>
      <c r="E240" s="88"/>
      <c r="F240" s="137"/>
      <c r="G240" s="148" t="str">
        <f>IFERROR(+VLOOKUP(D240,'Aktioner og Resultatindikatorer'!C:D,2,FALSE),"")</f>
        <v/>
      </c>
      <c r="H240" s="88"/>
      <c r="I240" s="146" t="str">
        <f>IFERROR(+VLOOKUP(H240,'Resultatindikator og Måleenhed'!A:B,2,FALSE),"")</f>
        <v/>
      </c>
      <c r="J240" s="88"/>
    </row>
    <row r="241" spans="2:10" s="136" customFormat="1" x14ac:dyDescent="0.25">
      <c r="B241" s="137"/>
      <c r="C241" s="171"/>
      <c r="D241" s="106"/>
      <c r="E241" s="88"/>
      <c r="F241" s="137"/>
      <c r="G241" s="148" t="str">
        <f>IFERROR(+VLOOKUP(D241,'Aktioner og Resultatindikatorer'!C:D,2,FALSE),"")</f>
        <v/>
      </c>
      <c r="H241" s="88"/>
      <c r="I241" s="146" t="str">
        <f>IFERROR(+VLOOKUP(H241,'Resultatindikator og Måleenhed'!A:B,2,FALSE),"")</f>
        <v/>
      </c>
      <c r="J241" s="88"/>
    </row>
    <row r="242" spans="2:10" s="136" customFormat="1" x14ac:dyDescent="0.25">
      <c r="B242" s="137"/>
      <c r="C242" s="171"/>
      <c r="D242" s="106"/>
      <c r="E242" s="88"/>
      <c r="F242" s="137"/>
      <c r="G242" s="148" t="str">
        <f>IFERROR(+VLOOKUP(D242,'Aktioner og Resultatindikatorer'!C:D,2,FALSE),"")</f>
        <v/>
      </c>
      <c r="H242" s="88"/>
      <c r="I242" s="146" t="str">
        <f>IFERROR(+VLOOKUP(H242,'Resultatindikator og Måleenhed'!A:B,2,FALSE),"")</f>
        <v/>
      </c>
      <c r="J242" s="88"/>
    </row>
    <row r="243" spans="2:10" s="136" customFormat="1" x14ac:dyDescent="0.25">
      <c r="B243" s="137"/>
      <c r="C243" s="171"/>
      <c r="D243" s="106"/>
      <c r="E243" s="88"/>
      <c r="F243" s="137"/>
      <c r="G243" s="148" t="str">
        <f>IFERROR(+VLOOKUP(D243,'Aktioner og Resultatindikatorer'!C:D,2,FALSE),"")</f>
        <v/>
      </c>
      <c r="H243" s="88"/>
      <c r="I243" s="146" t="str">
        <f>IFERROR(+VLOOKUP(H243,'Resultatindikator og Måleenhed'!A:B,2,FALSE),"")</f>
        <v/>
      </c>
      <c r="J243" s="88"/>
    </row>
    <row r="244" spans="2:10" s="136" customFormat="1" x14ac:dyDescent="0.25">
      <c r="B244" s="137"/>
      <c r="C244" s="171"/>
      <c r="D244" s="106"/>
      <c r="E244" s="88"/>
      <c r="F244" s="137"/>
      <c r="G244" s="148" t="str">
        <f>IFERROR(+VLOOKUP(D244,'Aktioner og Resultatindikatorer'!C:D,2,FALSE),"")</f>
        <v/>
      </c>
      <c r="H244" s="88"/>
      <c r="I244" s="146" t="str">
        <f>IFERROR(+VLOOKUP(H244,'Resultatindikator og Måleenhed'!A:B,2,FALSE),"")</f>
        <v/>
      </c>
      <c r="J244" s="88"/>
    </row>
    <row r="245" spans="2:10" s="136" customFormat="1" x14ac:dyDescent="0.25">
      <c r="B245" s="137"/>
      <c r="C245" s="171"/>
      <c r="D245" s="106"/>
      <c r="E245" s="88"/>
      <c r="F245" s="137"/>
      <c r="G245" s="148" t="str">
        <f>IFERROR(+VLOOKUP(D245,'Aktioner og Resultatindikatorer'!C:D,2,FALSE),"")</f>
        <v/>
      </c>
      <c r="H245" s="88"/>
      <c r="I245" s="146" t="str">
        <f>IFERROR(+VLOOKUP(H245,'Resultatindikator og Måleenhed'!A:B,2,FALSE),"")</f>
        <v/>
      </c>
      <c r="J245" s="88"/>
    </row>
    <row r="246" spans="2:10" s="136" customFormat="1" x14ac:dyDescent="0.25">
      <c r="B246" s="137"/>
      <c r="C246" s="171"/>
      <c r="D246" s="106"/>
      <c r="E246" s="88"/>
      <c r="F246" s="137"/>
      <c r="G246" s="148" t="str">
        <f>IFERROR(+VLOOKUP(D246,'Aktioner og Resultatindikatorer'!C:D,2,FALSE),"")</f>
        <v/>
      </c>
      <c r="H246" s="88"/>
      <c r="I246" s="146" t="str">
        <f>IFERROR(+VLOOKUP(H246,'Resultatindikator og Måleenhed'!A:B,2,FALSE),"")</f>
        <v/>
      </c>
      <c r="J246" s="88"/>
    </row>
    <row r="247" spans="2:10" s="136" customFormat="1" x14ac:dyDescent="0.25">
      <c r="B247" s="137"/>
      <c r="C247" s="171"/>
      <c r="D247" s="106"/>
      <c r="E247" s="88"/>
      <c r="F247" s="137"/>
      <c r="G247" s="148" t="str">
        <f>IFERROR(+VLOOKUP(D247,'Aktioner og Resultatindikatorer'!C:D,2,FALSE),"")</f>
        <v/>
      </c>
      <c r="H247" s="88"/>
      <c r="I247" s="146" t="str">
        <f>IFERROR(+VLOOKUP(H247,'Resultatindikator og Måleenhed'!A:B,2,FALSE),"")</f>
        <v/>
      </c>
      <c r="J247" s="88"/>
    </row>
    <row r="248" spans="2:10" s="136" customFormat="1" x14ac:dyDescent="0.25">
      <c r="B248" s="137"/>
      <c r="C248" s="171"/>
      <c r="D248" s="106"/>
      <c r="E248" s="88"/>
      <c r="F248" s="137"/>
      <c r="G248" s="148" t="str">
        <f>IFERROR(+VLOOKUP(D248,'Aktioner og Resultatindikatorer'!C:D,2,FALSE),"")</f>
        <v/>
      </c>
      <c r="H248" s="88"/>
      <c r="I248" s="146" t="str">
        <f>IFERROR(+VLOOKUP(H248,'Resultatindikator og Måleenhed'!A:B,2,FALSE),"")</f>
        <v/>
      </c>
      <c r="J248" s="88"/>
    </row>
    <row r="249" spans="2:10" s="136" customFormat="1" x14ac:dyDescent="0.25">
      <c r="B249" s="137"/>
      <c r="C249" s="171"/>
      <c r="D249" s="106"/>
      <c r="E249" s="88"/>
      <c r="F249" s="137"/>
      <c r="G249" s="148" t="str">
        <f>IFERROR(+VLOOKUP(D249,'Aktioner og Resultatindikatorer'!C:D,2,FALSE),"")</f>
        <v/>
      </c>
      <c r="H249" s="88"/>
      <c r="I249" s="146" t="str">
        <f>IFERROR(+VLOOKUP(H249,'Resultatindikator og Måleenhed'!A:B,2,FALSE),"")</f>
        <v/>
      </c>
      <c r="J249" s="88"/>
    </row>
    <row r="250" spans="2:10" s="136" customFormat="1" x14ac:dyDescent="0.25">
      <c r="B250" s="137"/>
      <c r="C250" s="171"/>
      <c r="D250" s="106"/>
      <c r="E250" s="88"/>
      <c r="F250" s="137"/>
      <c r="G250" s="148" t="str">
        <f>IFERROR(+VLOOKUP(D250,'Aktioner og Resultatindikatorer'!C:D,2,FALSE),"")</f>
        <v/>
      </c>
      <c r="H250" s="88"/>
      <c r="I250" s="146" t="str">
        <f>IFERROR(+VLOOKUP(H250,'Resultatindikator og Måleenhed'!A:B,2,FALSE),"")</f>
        <v/>
      </c>
      <c r="J250" s="88"/>
    </row>
    <row r="251" spans="2:10" s="136" customFormat="1" x14ac:dyDescent="0.25">
      <c r="B251" s="137"/>
      <c r="C251" s="171"/>
      <c r="D251" s="106"/>
      <c r="E251" s="88"/>
      <c r="F251" s="137"/>
      <c r="G251" s="148" t="str">
        <f>IFERROR(+VLOOKUP(D251,'Aktioner og Resultatindikatorer'!C:D,2,FALSE),"")</f>
        <v/>
      </c>
      <c r="H251" s="88"/>
      <c r="I251" s="146" t="str">
        <f>IFERROR(+VLOOKUP(H251,'Resultatindikator og Måleenhed'!A:B,2,FALSE),"")</f>
        <v/>
      </c>
      <c r="J251" s="88"/>
    </row>
    <row r="252" spans="2:10" s="136" customFormat="1" x14ac:dyDescent="0.25">
      <c r="B252" s="137"/>
      <c r="C252" s="171"/>
      <c r="D252" s="106"/>
      <c r="E252" s="88"/>
      <c r="F252" s="137"/>
      <c r="G252" s="148" t="str">
        <f>IFERROR(+VLOOKUP(D252,'Aktioner og Resultatindikatorer'!C:D,2,FALSE),"")</f>
        <v/>
      </c>
      <c r="H252" s="88"/>
      <c r="I252" s="146" t="str">
        <f>IFERROR(+VLOOKUP(H252,'Resultatindikator og Måleenhed'!A:B,2,FALSE),"")</f>
        <v/>
      </c>
      <c r="J252" s="88"/>
    </row>
    <row r="253" spans="2:10" s="136" customFormat="1" x14ac:dyDescent="0.25">
      <c r="B253" s="137"/>
      <c r="C253" s="171"/>
      <c r="D253" s="106"/>
      <c r="E253" s="88"/>
      <c r="F253" s="137"/>
      <c r="G253" s="148" t="str">
        <f>IFERROR(+VLOOKUP(D253,'Aktioner og Resultatindikatorer'!C:D,2,FALSE),"")</f>
        <v/>
      </c>
      <c r="H253" s="88"/>
      <c r="I253" s="146" t="str">
        <f>IFERROR(+VLOOKUP(H253,'Resultatindikator og Måleenhed'!A:B,2,FALSE),"")</f>
        <v/>
      </c>
      <c r="J253" s="88"/>
    </row>
    <row r="254" spans="2:10" s="136" customFormat="1" x14ac:dyDescent="0.25">
      <c r="B254" s="137"/>
      <c r="C254" s="171"/>
      <c r="D254" s="106"/>
      <c r="E254" s="88"/>
      <c r="F254" s="137"/>
      <c r="G254" s="148" t="str">
        <f>IFERROR(+VLOOKUP(D254,'Aktioner og Resultatindikatorer'!C:D,2,FALSE),"")</f>
        <v/>
      </c>
      <c r="H254" s="88"/>
      <c r="I254" s="146" t="str">
        <f>IFERROR(+VLOOKUP(H254,'Resultatindikator og Måleenhed'!A:B,2,FALSE),"")</f>
        <v/>
      </c>
      <c r="J254" s="88"/>
    </row>
    <row r="255" spans="2:10" s="136" customFormat="1" x14ac:dyDescent="0.25">
      <c r="B255" s="137"/>
      <c r="C255" s="171"/>
      <c r="D255" s="106"/>
      <c r="E255" s="88"/>
      <c r="F255" s="137"/>
      <c r="G255" s="148" t="str">
        <f>IFERROR(+VLOOKUP(D255,'Aktioner og Resultatindikatorer'!C:D,2,FALSE),"")</f>
        <v/>
      </c>
      <c r="H255" s="88"/>
      <c r="I255" s="146" t="str">
        <f>IFERROR(+VLOOKUP(H255,'Resultatindikator og Måleenhed'!A:B,2,FALSE),"")</f>
        <v/>
      </c>
      <c r="J255" s="88"/>
    </row>
    <row r="256" spans="2:10" s="136" customFormat="1" x14ac:dyDescent="0.25">
      <c r="B256" s="137"/>
      <c r="C256" s="171"/>
      <c r="D256" s="106"/>
      <c r="E256" s="88"/>
      <c r="F256" s="137"/>
      <c r="G256" s="148" t="str">
        <f>IFERROR(+VLOOKUP(D256,'Aktioner og Resultatindikatorer'!C:D,2,FALSE),"")</f>
        <v/>
      </c>
      <c r="H256" s="88"/>
      <c r="I256" s="146" t="str">
        <f>IFERROR(+VLOOKUP(H256,'Resultatindikator og Måleenhed'!A:B,2,FALSE),"")</f>
        <v/>
      </c>
      <c r="J256" s="88"/>
    </row>
    <row r="257" spans="2:10" s="136" customFormat="1" x14ac:dyDescent="0.25">
      <c r="B257" s="137"/>
      <c r="C257" s="171"/>
      <c r="D257" s="106"/>
      <c r="E257" s="88"/>
      <c r="F257" s="137"/>
      <c r="G257" s="148" t="str">
        <f>IFERROR(+VLOOKUP(D257,'Aktioner og Resultatindikatorer'!C:D,2,FALSE),"")</f>
        <v/>
      </c>
      <c r="H257" s="88"/>
      <c r="I257" s="146" t="str">
        <f>IFERROR(+VLOOKUP(H257,'Resultatindikator og Måleenhed'!A:B,2,FALSE),"")</f>
        <v/>
      </c>
      <c r="J257" s="88"/>
    </row>
    <row r="258" spans="2:10" s="136" customFormat="1" x14ac:dyDescent="0.25">
      <c r="B258" s="137"/>
      <c r="C258" s="171"/>
      <c r="D258" s="106"/>
      <c r="E258" s="88"/>
      <c r="F258" s="137"/>
      <c r="G258" s="148" t="str">
        <f>IFERROR(+VLOOKUP(D258,'Aktioner og Resultatindikatorer'!C:D,2,FALSE),"")</f>
        <v/>
      </c>
      <c r="H258" s="88"/>
      <c r="I258" s="146" t="str">
        <f>IFERROR(+VLOOKUP(H258,'Resultatindikator og Måleenhed'!A:B,2,FALSE),"")</f>
        <v/>
      </c>
      <c r="J258" s="88"/>
    </row>
    <row r="259" spans="2:10" s="136" customFormat="1" x14ac:dyDescent="0.25">
      <c r="B259" s="137"/>
      <c r="C259" s="171"/>
      <c r="D259" s="106"/>
      <c r="E259" s="88"/>
      <c r="F259" s="137"/>
      <c r="G259" s="148" t="str">
        <f>IFERROR(+VLOOKUP(D259,'Aktioner og Resultatindikatorer'!C:D,2,FALSE),"")</f>
        <v/>
      </c>
      <c r="H259" s="88"/>
      <c r="I259" s="146" t="str">
        <f>IFERROR(+VLOOKUP(H259,'Resultatindikator og Måleenhed'!A:B,2,FALSE),"")</f>
        <v/>
      </c>
      <c r="J259" s="88"/>
    </row>
    <row r="260" spans="2:10" s="136" customFormat="1" x14ac:dyDescent="0.25">
      <c r="B260" s="137"/>
      <c r="C260" s="171"/>
      <c r="D260" s="106"/>
      <c r="E260" s="88"/>
      <c r="F260" s="137"/>
      <c r="G260" s="148" t="str">
        <f>IFERROR(+VLOOKUP(D260,'Aktioner og Resultatindikatorer'!C:D,2,FALSE),"")</f>
        <v/>
      </c>
      <c r="H260" s="88"/>
      <c r="I260" s="146" t="str">
        <f>IFERROR(+VLOOKUP(H260,'Resultatindikator og Måleenhed'!A:B,2,FALSE),"")</f>
        <v/>
      </c>
      <c r="J260" s="88"/>
    </row>
    <row r="261" spans="2:10" s="136" customFormat="1" x14ac:dyDescent="0.25">
      <c r="B261" s="137"/>
      <c r="C261" s="171"/>
      <c r="D261" s="106"/>
      <c r="E261" s="88"/>
      <c r="F261" s="137"/>
      <c r="G261" s="148" t="str">
        <f>IFERROR(+VLOOKUP(D261,'Aktioner og Resultatindikatorer'!C:D,2,FALSE),"")</f>
        <v/>
      </c>
      <c r="H261" s="88"/>
      <c r="I261" s="146" t="str">
        <f>IFERROR(+VLOOKUP(H261,'Resultatindikator og Måleenhed'!A:B,2,FALSE),"")</f>
        <v/>
      </c>
      <c r="J261" s="88"/>
    </row>
    <row r="262" spans="2:10" s="136" customFormat="1" x14ac:dyDescent="0.25">
      <c r="B262" s="137"/>
      <c r="C262" s="171"/>
      <c r="D262" s="106"/>
      <c r="E262" s="88"/>
      <c r="F262" s="137"/>
      <c r="G262" s="148" t="str">
        <f>IFERROR(+VLOOKUP(D262,'Aktioner og Resultatindikatorer'!C:D,2,FALSE),"")</f>
        <v/>
      </c>
      <c r="H262" s="88"/>
      <c r="I262" s="146" t="str">
        <f>IFERROR(+VLOOKUP(H262,'Resultatindikator og Måleenhed'!A:B,2,FALSE),"")</f>
        <v/>
      </c>
      <c r="J262" s="88"/>
    </row>
    <row r="263" spans="2:10" s="136" customFormat="1" x14ac:dyDescent="0.25">
      <c r="B263" s="137"/>
      <c r="C263" s="171"/>
      <c r="D263" s="106"/>
      <c r="E263" s="88"/>
      <c r="F263" s="137"/>
      <c r="G263" s="148" t="str">
        <f>IFERROR(+VLOOKUP(D263,'Aktioner og Resultatindikatorer'!C:D,2,FALSE),"")</f>
        <v/>
      </c>
      <c r="H263" s="88"/>
      <c r="I263" s="146" t="str">
        <f>IFERROR(+VLOOKUP(H263,'Resultatindikator og Måleenhed'!A:B,2,FALSE),"")</f>
        <v/>
      </c>
      <c r="J263" s="88"/>
    </row>
    <row r="264" spans="2:10" s="136" customFormat="1" x14ac:dyDescent="0.25">
      <c r="B264" s="137"/>
      <c r="C264" s="171"/>
      <c r="D264" s="106"/>
      <c r="E264" s="88"/>
      <c r="F264" s="137"/>
      <c r="G264" s="148" t="str">
        <f>IFERROR(+VLOOKUP(D264,'Aktioner og Resultatindikatorer'!C:D,2,FALSE),"")</f>
        <v/>
      </c>
      <c r="H264" s="88"/>
      <c r="I264" s="146" t="str">
        <f>IFERROR(+VLOOKUP(H264,'Resultatindikator og Måleenhed'!A:B,2,FALSE),"")</f>
        <v/>
      </c>
      <c r="J264" s="88"/>
    </row>
    <row r="265" spans="2:10" s="136" customFormat="1" x14ac:dyDescent="0.25">
      <c r="B265" s="137"/>
      <c r="C265" s="171"/>
      <c r="D265" s="106"/>
      <c r="E265" s="88"/>
      <c r="F265" s="137"/>
      <c r="G265" s="148" t="str">
        <f>IFERROR(+VLOOKUP(D265,'Aktioner og Resultatindikatorer'!C:D,2,FALSE),"")</f>
        <v/>
      </c>
      <c r="H265" s="88"/>
      <c r="I265" s="146" t="str">
        <f>IFERROR(+VLOOKUP(H265,'Resultatindikator og Måleenhed'!A:B,2,FALSE),"")</f>
        <v/>
      </c>
      <c r="J265" s="88"/>
    </row>
    <row r="266" spans="2:10" s="136" customFormat="1" x14ac:dyDescent="0.25">
      <c r="B266" s="137"/>
      <c r="C266" s="171"/>
      <c r="D266" s="106"/>
      <c r="E266" s="88"/>
      <c r="F266" s="137"/>
      <c r="G266" s="148" t="str">
        <f>IFERROR(+VLOOKUP(D266,'Aktioner og Resultatindikatorer'!C:D,2,FALSE),"")</f>
        <v/>
      </c>
      <c r="H266" s="88"/>
      <c r="I266" s="146" t="str">
        <f>IFERROR(+VLOOKUP(H266,'Resultatindikator og Måleenhed'!A:B,2,FALSE),"")</f>
        <v/>
      </c>
      <c r="J266" s="88"/>
    </row>
    <row r="267" spans="2:10" s="136" customFormat="1" x14ac:dyDescent="0.25">
      <c r="B267" s="137"/>
      <c r="C267" s="171"/>
      <c r="D267" s="106"/>
      <c r="E267" s="88"/>
      <c r="F267" s="137"/>
      <c r="G267" s="148" t="str">
        <f>IFERROR(+VLOOKUP(D267,'Aktioner og Resultatindikatorer'!C:D,2,FALSE),"")</f>
        <v/>
      </c>
      <c r="H267" s="88"/>
      <c r="I267" s="146" t="str">
        <f>IFERROR(+VLOOKUP(H267,'Resultatindikator og Måleenhed'!A:B,2,FALSE),"")</f>
        <v/>
      </c>
      <c r="J267" s="88"/>
    </row>
    <row r="268" spans="2:10" s="136" customFormat="1" x14ac:dyDescent="0.25">
      <c r="B268" s="137"/>
      <c r="C268" s="171"/>
      <c r="D268" s="106"/>
      <c r="E268" s="88"/>
      <c r="F268" s="137"/>
      <c r="G268" s="148" t="str">
        <f>IFERROR(+VLOOKUP(D268,'Aktioner og Resultatindikatorer'!C:D,2,FALSE),"")</f>
        <v/>
      </c>
      <c r="H268" s="88"/>
      <c r="I268" s="146" t="str">
        <f>IFERROR(+VLOOKUP(H268,'Resultatindikator og Måleenhed'!A:B,2,FALSE),"")</f>
        <v/>
      </c>
      <c r="J268" s="88"/>
    </row>
    <row r="269" spans="2:10" s="136" customFormat="1" x14ac:dyDescent="0.25">
      <c r="B269" s="137"/>
      <c r="C269" s="171"/>
      <c r="D269" s="106"/>
      <c r="E269" s="88"/>
      <c r="F269" s="137"/>
      <c r="G269" s="148" t="str">
        <f>IFERROR(+VLOOKUP(D269,'Aktioner og Resultatindikatorer'!C:D,2,FALSE),"")</f>
        <v/>
      </c>
      <c r="H269" s="88"/>
      <c r="I269" s="146" t="str">
        <f>IFERROR(+VLOOKUP(H269,'Resultatindikator og Måleenhed'!A:B,2,FALSE),"")</f>
        <v/>
      </c>
      <c r="J269" s="88"/>
    </row>
    <row r="270" spans="2:10" s="136" customFormat="1" x14ac:dyDescent="0.25">
      <c r="B270" s="137"/>
      <c r="C270" s="171"/>
      <c r="D270" s="106"/>
      <c r="E270" s="88"/>
      <c r="F270" s="137"/>
      <c r="G270" s="148" t="str">
        <f>IFERROR(+VLOOKUP(D270,'Aktioner og Resultatindikatorer'!C:D,2,FALSE),"")</f>
        <v/>
      </c>
      <c r="H270" s="88"/>
      <c r="I270" s="146" t="str">
        <f>IFERROR(+VLOOKUP(H270,'Resultatindikator og Måleenhed'!A:B,2,FALSE),"")</f>
        <v/>
      </c>
      <c r="J270" s="88"/>
    </row>
    <row r="271" spans="2:10" s="136" customFormat="1" x14ac:dyDescent="0.25">
      <c r="B271" s="137"/>
      <c r="C271" s="171"/>
      <c r="D271" s="106"/>
      <c r="E271" s="88"/>
      <c r="F271" s="137"/>
      <c r="G271" s="148" t="str">
        <f>IFERROR(+VLOOKUP(D271,'Aktioner og Resultatindikatorer'!C:D,2,FALSE),"")</f>
        <v/>
      </c>
      <c r="H271" s="88"/>
      <c r="I271" s="146" t="str">
        <f>IFERROR(+VLOOKUP(H271,'Resultatindikator og Måleenhed'!A:B,2,FALSE),"")</f>
        <v/>
      </c>
      <c r="J271" s="88"/>
    </row>
    <row r="272" spans="2:10" s="136" customFormat="1" x14ac:dyDescent="0.25">
      <c r="B272" s="137"/>
      <c r="C272" s="171"/>
      <c r="D272" s="106"/>
      <c r="E272" s="88"/>
      <c r="F272" s="137"/>
      <c r="G272" s="148" t="str">
        <f>IFERROR(+VLOOKUP(D272,'Aktioner og Resultatindikatorer'!C:D,2,FALSE),"")</f>
        <v/>
      </c>
      <c r="H272" s="88"/>
      <c r="I272" s="146" t="str">
        <f>IFERROR(+VLOOKUP(H272,'Resultatindikator og Måleenhed'!A:B,2,FALSE),"")</f>
        <v/>
      </c>
      <c r="J272" s="88"/>
    </row>
    <row r="273" spans="2:10" s="136" customFormat="1" x14ac:dyDescent="0.25">
      <c r="B273" s="137"/>
      <c r="C273" s="171"/>
      <c r="D273" s="106"/>
      <c r="E273" s="88"/>
      <c r="F273" s="137"/>
      <c r="G273" s="148" t="str">
        <f>IFERROR(+VLOOKUP(D273,'Aktioner og Resultatindikatorer'!C:D,2,FALSE),"")</f>
        <v/>
      </c>
      <c r="H273" s="88"/>
      <c r="I273" s="146" t="str">
        <f>IFERROR(+VLOOKUP(H273,'Resultatindikator og Måleenhed'!A:B,2,FALSE),"")</f>
        <v/>
      </c>
      <c r="J273" s="88"/>
    </row>
    <row r="274" spans="2:10" s="136" customFormat="1" x14ac:dyDescent="0.25">
      <c r="B274" s="137"/>
      <c r="C274" s="171"/>
      <c r="D274" s="106"/>
      <c r="E274" s="88"/>
      <c r="F274" s="137"/>
      <c r="G274" s="148" t="str">
        <f>IFERROR(+VLOOKUP(D274,'Aktioner og Resultatindikatorer'!C:D,2,FALSE),"")</f>
        <v/>
      </c>
      <c r="H274" s="88"/>
      <c r="I274" s="146" t="str">
        <f>IFERROR(+VLOOKUP(H274,'Resultatindikator og Måleenhed'!A:B,2,FALSE),"")</f>
        <v/>
      </c>
      <c r="J274" s="88"/>
    </row>
    <row r="275" spans="2:10" s="136" customFormat="1" x14ac:dyDescent="0.25">
      <c r="B275" s="137"/>
      <c r="C275" s="171"/>
      <c r="D275" s="106"/>
      <c r="E275" s="88"/>
      <c r="F275" s="137"/>
      <c r="G275" s="148" t="str">
        <f>IFERROR(+VLOOKUP(D275,'Aktioner og Resultatindikatorer'!C:D,2,FALSE),"")</f>
        <v/>
      </c>
      <c r="H275" s="88"/>
      <c r="I275" s="146" t="str">
        <f>IFERROR(+VLOOKUP(H275,'Resultatindikator og Måleenhed'!A:B,2,FALSE),"")</f>
        <v/>
      </c>
      <c r="J275" s="88"/>
    </row>
    <row r="276" spans="2:10" s="136" customFormat="1" x14ac:dyDescent="0.25">
      <c r="B276" s="137"/>
      <c r="C276" s="171"/>
      <c r="D276" s="106"/>
      <c r="E276" s="88"/>
      <c r="F276" s="137"/>
      <c r="G276" s="148" t="str">
        <f>IFERROR(+VLOOKUP(D276,'Aktioner og Resultatindikatorer'!C:D,2,FALSE),"")</f>
        <v/>
      </c>
      <c r="H276" s="88"/>
      <c r="I276" s="146" t="str">
        <f>IFERROR(+VLOOKUP(H276,'Resultatindikator og Måleenhed'!A:B,2,FALSE),"")</f>
        <v/>
      </c>
      <c r="J276" s="88"/>
    </row>
    <row r="277" spans="2:10" s="136" customFormat="1" x14ac:dyDescent="0.25">
      <c r="B277" s="137"/>
      <c r="C277" s="171"/>
      <c r="D277" s="106"/>
      <c r="E277" s="88"/>
      <c r="F277" s="137"/>
      <c r="G277" s="148" t="str">
        <f>IFERROR(+VLOOKUP(D277,'Aktioner og Resultatindikatorer'!C:D,2,FALSE),"")</f>
        <v/>
      </c>
      <c r="H277" s="88"/>
      <c r="I277" s="146" t="str">
        <f>IFERROR(+VLOOKUP(H277,'Resultatindikator og Måleenhed'!A:B,2,FALSE),"")</f>
        <v/>
      </c>
      <c r="J277" s="88"/>
    </row>
    <row r="278" spans="2:10" s="136" customFormat="1" x14ac:dyDescent="0.25">
      <c r="B278" s="137"/>
      <c r="C278" s="171"/>
      <c r="D278" s="106"/>
      <c r="E278" s="88"/>
      <c r="F278" s="137"/>
      <c r="G278" s="148" t="str">
        <f>IFERROR(+VLOOKUP(D278,'Aktioner og Resultatindikatorer'!C:D,2,FALSE),"")</f>
        <v/>
      </c>
      <c r="H278" s="88"/>
      <c r="I278" s="146" t="str">
        <f>IFERROR(+VLOOKUP(H278,'Resultatindikator og Måleenhed'!A:B,2,FALSE),"")</f>
        <v/>
      </c>
      <c r="J278" s="88"/>
    </row>
    <row r="279" spans="2:10" s="136" customFormat="1" x14ac:dyDescent="0.25">
      <c r="B279" s="137"/>
      <c r="C279" s="171"/>
      <c r="D279" s="106"/>
      <c r="E279" s="88"/>
      <c r="F279" s="137"/>
      <c r="G279" s="148" t="str">
        <f>IFERROR(+VLOOKUP(D279,'Aktioner og Resultatindikatorer'!C:D,2,FALSE),"")</f>
        <v/>
      </c>
      <c r="H279" s="88"/>
      <c r="I279" s="146" t="str">
        <f>IFERROR(+VLOOKUP(H279,'Resultatindikator og Måleenhed'!A:B,2,FALSE),"")</f>
        <v/>
      </c>
      <c r="J279" s="88"/>
    </row>
    <row r="280" spans="2:10" s="136" customFormat="1" x14ac:dyDescent="0.25">
      <c r="B280" s="137"/>
      <c r="C280" s="171"/>
      <c r="D280" s="106"/>
      <c r="E280" s="88"/>
      <c r="F280" s="137"/>
      <c r="G280" s="142" t="str">
        <f>IFERROR(+VLOOKUP(D280,'Aktioner og Resultatindikatorer'!C:D,2,FALSE),"")</f>
        <v/>
      </c>
      <c r="H280" s="88"/>
      <c r="I280" s="146" t="str">
        <f>IFERROR(+VLOOKUP(H280,'Resultatindikator og Måleenhed'!A:B,2,FALSE),"")</f>
        <v/>
      </c>
      <c r="J280" s="88"/>
    </row>
    <row r="281" spans="2:10" s="136" customFormat="1" x14ac:dyDescent="0.25">
      <c r="B281" s="137"/>
      <c r="C281" s="171"/>
      <c r="D281" s="106"/>
      <c r="E281" s="88"/>
      <c r="F281" s="137"/>
      <c r="G281" s="142" t="str">
        <f>IFERROR(+VLOOKUP(D281,'Aktioner og Resultatindikatorer'!C:D,2,FALSE),"")</f>
        <v/>
      </c>
      <c r="H281" s="88"/>
      <c r="I281" s="146" t="str">
        <f>IFERROR(+VLOOKUP(H281,'Resultatindikator og Måleenhed'!A:B,2,FALSE),"")</f>
        <v/>
      </c>
      <c r="J281" s="88"/>
    </row>
    <row r="282" spans="2:10" s="136" customFormat="1" x14ac:dyDescent="0.25">
      <c r="B282" s="137"/>
      <c r="C282" s="171"/>
      <c r="D282" s="106"/>
      <c r="E282" s="88"/>
      <c r="F282" s="137"/>
      <c r="G282" s="142" t="str">
        <f>IFERROR(+VLOOKUP(D282,'Aktioner og Resultatindikatorer'!C:D,2,FALSE),"")</f>
        <v/>
      </c>
      <c r="H282" s="88"/>
      <c r="I282" s="146" t="str">
        <f>IFERROR(+VLOOKUP(H282,'Resultatindikator og Måleenhed'!A:B,2,FALSE),"")</f>
        <v/>
      </c>
      <c r="J282" s="88"/>
    </row>
    <row r="283" spans="2:10" s="136" customFormat="1" x14ac:dyDescent="0.25">
      <c r="B283" s="137"/>
      <c r="C283" s="171"/>
      <c r="D283" s="106"/>
      <c r="E283" s="88"/>
      <c r="F283" s="137"/>
      <c r="G283" s="142" t="str">
        <f>IFERROR(+VLOOKUP(D283,'Aktioner og Resultatindikatorer'!C:D,2,FALSE),"")</f>
        <v/>
      </c>
      <c r="H283" s="88"/>
      <c r="I283" s="146" t="str">
        <f>IFERROR(+VLOOKUP(H283,'Resultatindikator og Måleenhed'!A:B,2,FALSE),"")</f>
        <v/>
      </c>
      <c r="J283" s="88"/>
    </row>
    <row r="284" spans="2:10" s="136" customFormat="1" x14ac:dyDescent="0.25">
      <c r="B284" s="137"/>
      <c r="C284" s="171"/>
      <c r="D284" s="106"/>
      <c r="E284" s="88"/>
      <c r="F284" s="137"/>
      <c r="G284" s="142" t="str">
        <f>IFERROR(+VLOOKUP(D284,'Aktioner og Resultatindikatorer'!C:D,2,FALSE),"")</f>
        <v/>
      </c>
      <c r="H284" s="88"/>
      <c r="I284" s="146" t="str">
        <f>IFERROR(+VLOOKUP(H284,'Resultatindikator og Måleenhed'!A:B,2,FALSE),"")</f>
        <v/>
      </c>
      <c r="J284" s="88"/>
    </row>
    <row r="285" spans="2:10" s="136" customFormat="1" x14ac:dyDescent="0.25">
      <c r="B285" s="137"/>
      <c r="C285" s="171"/>
      <c r="D285" s="106"/>
      <c r="E285" s="88"/>
      <c r="F285" s="137"/>
      <c r="G285" s="142" t="str">
        <f>IFERROR(+VLOOKUP(D285,'Aktioner og Resultatindikatorer'!C:D,2,FALSE),"")</f>
        <v/>
      </c>
      <c r="H285" s="88"/>
      <c r="I285" s="146" t="str">
        <f>IFERROR(+VLOOKUP(H285,'Resultatindikator og Måleenhed'!A:B,2,FALSE),"")</f>
        <v/>
      </c>
      <c r="J285" s="88"/>
    </row>
    <row r="286" spans="2:10" s="136" customFormat="1" x14ac:dyDescent="0.25">
      <c r="B286" s="137"/>
      <c r="C286" s="171"/>
      <c r="D286" s="106"/>
      <c r="E286" s="88"/>
      <c r="F286" s="137"/>
      <c r="G286" s="142" t="str">
        <f>IFERROR(+VLOOKUP(D286,'Aktioner og Resultatindikatorer'!C:D,2,FALSE),"")</f>
        <v/>
      </c>
      <c r="H286" s="88"/>
      <c r="I286" s="146" t="str">
        <f>IFERROR(+VLOOKUP(H286,'Resultatindikator og Måleenhed'!A:B,2,FALSE),"")</f>
        <v/>
      </c>
      <c r="J286" s="88"/>
    </row>
    <row r="287" spans="2:10" s="136" customFormat="1" x14ac:dyDescent="0.25">
      <c r="B287" s="137"/>
      <c r="C287" s="171"/>
      <c r="D287" s="106"/>
      <c r="E287" s="88"/>
      <c r="F287" s="137"/>
      <c r="G287" s="142" t="str">
        <f>IFERROR(+VLOOKUP(D287,'Aktioner og Resultatindikatorer'!C:D,2,FALSE),"")</f>
        <v/>
      </c>
      <c r="H287" s="88"/>
      <c r="I287" s="146" t="str">
        <f>IFERROR(+VLOOKUP(H287,'Resultatindikator og Måleenhed'!A:B,2,FALSE),"")</f>
        <v/>
      </c>
      <c r="J287" s="88"/>
    </row>
    <row r="288" spans="2:10" s="136" customFormat="1" x14ac:dyDescent="0.25">
      <c r="B288" s="137"/>
      <c r="C288" s="171"/>
      <c r="D288" s="106"/>
      <c r="E288" s="88"/>
      <c r="F288" s="137"/>
      <c r="G288" s="142" t="str">
        <f>IFERROR(+VLOOKUP(D288,'Aktioner og Resultatindikatorer'!C:D,2,FALSE),"")</f>
        <v/>
      </c>
      <c r="H288" s="88"/>
      <c r="I288" s="146" t="str">
        <f>IFERROR(+VLOOKUP(H288,'Resultatindikator og Måleenhed'!A:B,2,FALSE),"")</f>
        <v/>
      </c>
      <c r="J288" s="88"/>
    </row>
    <row r="289" spans="2:10" s="136" customFormat="1" x14ac:dyDescent="0.25">
      <c r="B289" s="137"/>
      <c r="C289" s="171"/>
      <c r="D289" s="106"/>
      <c r="E289" s="88"/>
      <c r="F289" s="137"/>
      <c r="G289" s="142" t="str">
        <f>IFERROR(+VLOOKUP(D289,'Aktioner og Resultatindikatorer'!C:D,2,FALSE),"")</f>
        <v/>
      </c>
      <c r="H289" s="88"/>
      <c r="I289" s="146" t="str">
        <f>IFERROR(+VLOOKUP(H289,'Resultatindikator og Måleenhed'!A:B,2,FALSE),"")</f>
        <v/>
      </c>
      <c r="J289" s="88"/>
    </row>
    <row r="290" spans="2:10" s="136" customFormat="1" x14ac:dyDescent="0.25">
      <c r="B290" s="137"/>
      <c r="C290" s="171"/>
      <c r="D290" s="106"/>
      <c r="E290" s="88"/>
      <c r="F290" s="137"/>
      <c r="G290" s="142" t="str">
        <f>IFERROR(+VLOOKUP(D290,'Aktioner og Resultatindikatorer'!C:D,2,FALSE),"")</f>
        <v/>
      </c>
      <c r="H290" s="88"/>
      <c r="I290" s="146" t="str">
        <f>IFERROR(+VLOOKUP(H290,'Resultatindikator og Måleenhed'!A:B,2,FALSE),"")</f>
        <v/>
      </c>
      <c r="J290" s="88"/>
    </row>
    <row r="291" spans="2:10" s="136" customFormat="1" x14ac:dyDescent="0.25">
      <c r="B291" s="137"/>
      <c r="C291" s="171"/>
      <c r="D291" s="106"/>
      <c r="E291" s="88"/>
      <c r="F291" s="137"/>
      <c r="G291" s="142" t="str">
        <f>IFERROR(+VLOOKUP(D291,'Aktioner og Resultatindikatorer'!C:D,2,FALSE),"")</f>
        <v/>
      </c>
      <c r="H291" s="88"/>
      <c r="I291" s="146" t="str">
        <f>IFERROR(+VLOOKUP(H291,'Resultatindikator og Måleenhed'!A:B,2,FALSE),"")</f>
        <v/>
      </c>
      <c r="J291" s="88"/>
    </row>
    <row r="292" spans="2:10" s="136" customFormat="1" x14ac:dyDescent="0.25">
      <c r="B292" s="137"/>
      <c r="C292" s="171"/>
      <c r="D292" s="106"/>
      <c r="E292" s="88"/>
      <c r="F292" s="137"/>
      <c r="G292" s="142" t="str">
        <f>IFERROR(+VLOOKUP(D292,'Aktioner og Resultatindikatorer'!C:D,2,FALSE),"")</f>
        <v/>
      </c>
      <c r="H292" s="88"/>
      <c r="I292" s="146" t="str">
        <f>IFERROR(+VLOOKUP(H292,'Resultatindikator og Måleenhed'!A:B,2,FALSE),"")</f>
        <v/>
      </c>
      <c r="J292" s="88"/>
    </row>
    <row r="293" spans="2:10" s="136" customFormat="1" x14ac:dyDescent="0.25">
      <c r="B293" s="137"/>
      <c r="C293" s="171"/>
      <c r="D293" s="106"/>
      <c r="E293" s="88"/>
      <c r="F293" s="137"/>
      <c r="G293" s="142" t="str">
        <f>IFERROR(+VLOOKUP(D293,'Aktioner og Resultatindikatorer'!C:D,2,FALSE),"")</f>
        <v/>
      </c>
      <c r="H293" s="88"/>
      <c r="I293" s="146" t="str">
        <f>IFERROR(+VLOOKUP(H293,'Resultatindikator og Måleenhed'!A:B,2,FALSE),"")</f>
        <v/>
      </c>
      <c r="J293" s="88"/>
    </row>
    <row r="294" spans="2:10" s="136" customFormat="1" x14ac:dyDescent="0.25">
      <c r="B294" s="137"/>
      <c r="C294" s="171"/>
      <c r="D294" s="106"/>
      <c r="E294" s="88"/>
      <c r="F294" s="137"/>
      <c r="G294" s="142" t="str">
        <f>IFERROR(+VLOOKUP(D294,'Aktioner og Resultatindikatorer'!C:D,2,FALSE),"")</f>
        <v/>
      </c>
      <c r="H294" s="88"/>
      <c r="I294" s="146" t="str">
        <f>IFERROR(+VLOOKUP(H294,'Resultatindikator og Måleenhed'!A:B,2,FALSE),"")</f>
        <v/>
      </c>
      <c r="J294" s="88"/>
    </row>
    <row r="295" spans="2:10" s="136" customFormat="1" x14ac:dyDescent="0.25">
      <c r="B295" s="137"/>
      <c r="C295" s="171"/>
      <c r="D295" s="106"/>
      <c r="E295" s="88"/>
      <c r="F295" s="137"/>
      <c r="G295" s="142" t="str">
        <f>IFERROR(+VLOOKUP(D295,'Aktioner og Resultatindikatorer'!C:D,2,FALSE),"")</f>
        <v/>
      </c>
      <c r="H295" s="88"/>
      <c r="I295" s="146" t="str">
        <f>IFERROR(+VLOOKUP(H295,'Resultatindikator og Måleenhed'!A:B,2,FALSE),"")</f>
        <v/>
      </c>
      <c r="J295" s="88"/>
    </row>
    <row r="296" spans="2:10" s="136" customFormat="1" x14ac:dyDescent="0.25">
      <c r="B296" s="137"/>
      <c r="C296" s="171"/>
      <c r="D296" s="106"/>
      <c r="E296" s="88"/>
      <c r="F296" s="137"/>
      <c r="G296" s="142" t="str">
        <f>IFERROR(+VLOOKUP(D296,'Aktioner og Resultatindikatorer'!C:D,2,FALSE),"")</f>
        <v/>
      </c>
      <c r="H296" s="88"/>
      <c r="I296" s="146" t="str">
        <f>IFERROR(+VLOOKUP(H296,'Resultatindikator og Måleenhed'!A:B,2,FALSE),"")</f>
        <v/>
      </c>
      <c r="J296" s="88"/>
    </row>
    <row r="297" spans="2:10" s="136" customFormat="1" x14ac:dyDescent="0.25">
      <c r="B297" s="137"/>
      <c r="C297" s="171"/>
      <c r="D297" s="106"/>
      <c r="E297" s="88"/>
      <c r="F297" s="137"/>
      <c r="G297" s="142" t="str">
        <f>IFERROR(+VLOOKUP(D297,'Aktioner og Resultatindikatorer'!C:D,2,FALSE),"")</f>
        <v/>
      </c>
      <c r="H297" s="88"/>
      <c r="I297" s="146" t="str">
        <f>IFERROR(+VLOOKUP(H297,'Resultatindikator og Måleenhed'!A:B,2,FALSE),"")</f>
        <v/>
      </c>
      <c r="J297" s="88"/>
    </row>
    <row r="298" spans="2:10" s="136" customFormat="1" x14ac:dyDescent="0.25">
      <c r="B298" s="137"/>
      <c r="C298" s="171"/>
      <c r="D298" s="106"/>
      <c r="E298" s="88"/>
      <c r="F298" s="137"/>
      <c r="G298" s="142" t="str">
        <f>IFERROR(+VLOOKUP(D298,'Aktioner og Resultatindikatorer'!C:D,2,FALSE),"")</f>
        <v/>
      </c>
      <c r="H298" s="88"/>
      <c r="I298" s="146" t="str">
        <f>IFERROR(+VLOOKUP(H298,'Resultatindikator og Måleenhed'!A:B,2,FALSE),"")</f>
        <v/>
      </c>
      <c r="J298" s="88"/>
    </row>
    <row r="299" spans="2:10" s="136" customFormat="1" x14ac:dyDescent="0.25">
      <c r="B299" s="137"/>
      <c r="C299" s="171"/>
      <c r="D299" s="106"/>
      <c r="E299" s="88"/>
      <c r="F299" s="137"/>
      <c r="G299" s="142" t="str">
        <f>IFERROR(+VLOOKUP(D299,'Aktioner og Resultatindikatorer'!C:D,2,FALSE),"")</f>
        <v/>
      </c>
      <c r="H299" s="88"/>
      <c r="I299" s="146" t="str">
        <f>IFERROR(+VLOOKUP(H299,'Resultatindikator og Måleenhed'!A:B,2,FALSE),"")</f>
        <v/>
      </c>
      <c r="J299" s="88"/>
    </row>
    <row r="300" spans="2:10" s="136" customFormat="1" x14ac:dyDescent="0.25">
      <c r="B300" s="137"/>
      <c r="C300" s="171"/>
      <c r="D300" s="106"/>
      <c r="E300" s="88"/>
      <c r="F300" s="137"/>
      <c r="G300" s="142" t="str">
        <f>IFERROR(+VLOOKUP(D300,'Aktioner og Resultatindikatorer'!C:D,2,FALSE),"")</f>
        <v/>
      </c>
      <c r="H300" s="88"/>
      <c r="I300" s="146" t="str">
        <f>IFERROR(+VLOOKUP(H300,'Resultatindikator og Måleenhed'!A:B,2,FALSE),"")</f>
        <v/>
      </c>
      <c r="J300" s="88"/>
    </row>
    <row r="301" spans="2:10" s="136" customFormat="1" x14ac:dyDescent="0.25">
      <c r="B301" s="137"/>
      <c r="C301" s="171"/>
      <c r="D301" s="106"/>
      <c r="E301" s="88"/>
      <c r="F301" s="137"/>
      <c r="G301" s="142" t="str">
        <f>IFERROR(+VLOOKUP(D301,'Aktioner og Resultatindikatorer'!C:D,2,FALSE),"")</f>
        <v/>
      </c>
      <c r="H301" s="88"/>
      <c r="I301" s="146" t="str">
        <f>IFERROR(+VLOOKUP(H301,'Resultatindikator og Måleenhed'!A:B,2,FALSE),"")</f>
        <v/>
      </c>
      <c r="J301" s="88"/>
    </row>
    <row r="302" spans="2:10" s="136" customFormat="1" x14ac:dyDescent="0.25">
      <c r="B302" s="137"/>
      <c r="C302" s="171"/>
      <c r="D302" s="106"/>
      <c r="E302" s="88"/>
      <c r="F302" s="137"/>
      <c r="G302" s="142" t="str">
        <f>IFERROR(+VLOOKUP(D302,'Aktioner og Resultatindikatorer'!C:D,2,FALSE),"")</f>
        <v/>
      </c>
      <c r="H302" s="88"/>
      <c r="I302" s="146" t="str">
        <f>IFERROR(+VLOOKUP(H302,'Resultatindikator og Måleenhed'!A:B,2,FALSE),"")</f>
        <v/>
      </c>
      <c r="J302" s="88"/>
    </row>
    <row r="303" spans="2:10" s="136" customFormat="1" x14ac:dyDescent="0.25">
      <c r="B303" s="137"/>
      <c r="C303" s="171"/>
      <c r="D303" s="106"/>
      <c r="E303" s="88"/>
      <c r="F303" s="137"/>
      <c r="G303" s="142" t="str">
        <f>IFERROR(+VLOOKUP(D303,'Aktioner og Resultatindikatorer'!C:D,2,FALSE),"")</f>
        <v/>
      </c>
      <c r="H303" s="88"/>
      <c r="I303" s="146" t="str">
        <f>IFERROR(+VLOOKUP(H303,'Resultatindikator og Måleenhed'!A:B,2,FALSE),"")</f>
        <v/>
      </c>
      <c r="J303" s="88"/>
    </row>
    <row r="304" spans="2:10" s="136" customFormat="1" x14ac:dyDescent="0.25">
      <c r="B304" s="137"/>
      <c r="C304" s="171"/>
      <c r="D304" s="106"/>
      <c r="E304" s="88"/>
      <c r="F304" s="137"/>
      <c r="G304" s="142" t="str">
        <f>IFERROR(+VLOOKUP(D304,'Aktioner og Resultatindikatorer'!C:D,2,FALSE),"")</f>
        <v/>
      </c>
      <c r="H304" s="88"/>
      <c r="I304" s="146" t="str">
        <f>IFERROR(+VLOOKUP(H304,'Resultatindikator og Måleenhed'!A:B,2,FALSE),"")</f>
        <v/>
      </c>
      <c r="J304" s="88"/>
    </row>
    <row r="305" spans="2:10" s="136" customFormat="1" x14ac:dyDescent="0.25">
      <c r="B305" s="137"/>
      <c r="C305" s="171"/>
      <c r="D305" s="106"/>
      <c r="E305" s="88"/>
      <c r="F305" s="137"/>
      <c r="G305" s="142" t="str">
        <f>IFERROR(+VLOOKUP(D305,'Aktioner og Resultatindikatorer'!C:D,2,FALSE),"")</f>
        <v/>
      </c>
      <c r="H305" s="88"/>
      <c r="I305" s="146" t="str">
        <f>IFERROR(+VLOOKUP(H305,'Resultatindikator og Måleenhed'!A:B,2,FALSE),"")</f>
        <v/>
      </c>
      <c r="J305" s="88"/>
    </row>
    <row r="306" spans="2:10" s="136" customFormat="1" x14ac:dyDescent="0.25">
      <c r="B306" s="137"/>
      <c r="C306" s="171"/>
      <c r="D306" s="106"/>
      <c r="E306" s="88"/>
      <c r="F306" s="137"/>
      <c r="G306" s="142" t="str">
        <f>IFERROR(+VLOOKUP(D306,'Aktioner og Resultatindikatorer'!C:D,2,FALSE),"")</f>
        <v/>
      </c>
      <c r="H306" s="88"/>
      <c r="I306" s="146" t="str">
        <f>IFERROR(+VLOOKUP(H306,'Resultatindikator og Måleenhed'!A:B,2,FALSE),"")</f>
        <v/>
      </c>
      <c r="J306" s="88"/>
    </row>
    <row r="307" spans="2:10" s="136" customFormat="1" x14ac:dyDescent="0.25">
      <c r="B307" s="137"/>
      <c r="C307" s="171"/>
      <c r="D307" s="106"/>
      <c r="E307" s="88"/>
      <c r="F307" s="137"/>
      <c r="G307" s="142" t="str">
        <f>IFERROR(+VLOOKUP(D307,'Aktioner og Resultatindikatorer'!C:D,2,FALSE),"")</f>
        <v/>
      </c>
      <c r="H307" s="88"/>
      <c r="I307" s="146" t="str">
        <f>IFERROR(+VLOOKUP(H307,'Resultatindikator og Måleenhed'!A:B,2,FALSE),"")</f>
        <v/>
      </c>
      <c r="J307" s="88"/>
    </row>
    <row r="308" spans="2:10" s="136" customFormat="1" x14ac:dyDescent="0.25">
      <c r="B308" s="137"/>
      <c r="C308" s="171"/>
      <c r="D308" s="106"/>
      <c r="E308" s="88"/>
      <c r="F308" s="137"/>
      <c r="G308" s="142" t="str">
        <f>IFERROR(+VLOOKUP(D308,'Aktioner og Resultatindikatorer'!C:D,2,FALSE),"")</f>
        <v/>
      </c>
      <c r="H308" s="88"/>
      <c r="I308" s="146" t="str">
        <f>IFERROR(+VLOOKUP(H308,'Resultatindikator og Måleenhed'!A:B,2,FALSE),"")</f>
        <v/>
      </c>
      <c r="J308" s="88"/>
    </row>
    <row r="309" spans="2:10" s="136" customFormat="1" x14ac:dyDescent="0.25">
      <c r="B309" s="137"/>
      <c r="C309" s="171"/>
      <c r="D309" s="106"/>
      <c r="E309" s="88"/>
      <c r="F309" s="137"/>
      <c r="G309" s="142" t="str">
        <f>IFERROR(+VLOOKUP(D309,'Aktioner og Resultatindikatorer'!C:D,2,FALSE),"")</f>
        <v/>
      </c>
      <c r="H309" s="88"/>
      <c r="I309" s="146" t="str">
        <f>IFERROR(+VLOOKUP(H309,'Resultatindikator og Måleenhed'!A:B,2,FALSE),"")</f>
        <v/>
      </c>
      <c r="J309" s="88"/>
    </row>
    <row r="310" spans="2:10" s="136" customFormat="1" x14ac:dyDescent="0.25">
      <c r="B310" s="137"/>
      <c r="C310" s="171"/>
      <c r="D310" s="106"/>
      <c r="E310" s="88"/>
      <c r="F310" s="137"/>
      <c r="G310" s="142" t="str">
        <f>IFERROR(+VLOOKUP(D310,'Aktioner og Resultatindikatorer'!C:D,2,FALSE),"")</f>
        <v/>
      </c>
      <c r="H310" s="88"/>
      <c r="I310" s="146" t="str">
        <f>IFERROR(+VLOOKUP(H310,'Resultatindikator og Måleenhed'!A:B,2,FALSE),"")</f>
        <v/>
      </c>
      <c r="J310" s="88"/>
    </row>
    <row r="311" spans="2:10" s="136" customFormat="1" x14ac:dyDescent="0.25">
      <c r="B311" s="137"/>
      <c r="C311" s="171"/>
      <c r="D311" s="106"/>
      <c r="E311" s="88"/>
      <c r="F311" s="137"/>
      <c r="G311" s="142" t="str">
        <f>IFERROR(+VLOOKUP(D311,'Aktioner og Resultatindikatorer'!C:D,2,FALSE),"")</f>
        <v/>
      </c>
      <c r="H311" s="88"/>
      <c r="I311" s="146" t="str">
        <f>IFERROR(+VLOOKUP(H311,'Resultatindikator og Måleenhed'!A:B,2,FALSE),"")</f>
        <v/>
      </c>
      <c r="J311" s="88"/>
    </row>
    <row r="312" spans="2:10" s="136" customFormat="1" x14ac:dyDescent="0.25">
      <c r="B312" s="137"/>
      <c r="C312" s="171"/>
      <c r="D312" s="106"/>
      <c r="E312" s="88"/>
      <c r="F312" s="137"/>
      <c r="G312" s="142" t="str">
        <f>IFERROR(+VLOOKUP(D312,'Aktioner og Resultatindikatorer'!C:D,2,FALSE),"")</f>
        <v/>
      </c>
      <c r="H312" s="88"/>
      <c r="I312" s="146" t="str">
        <f>IFERROR(+VLOOKUP(H312,'Resultatindikator og Måleenhed'!A:B,2,FALSE),"")</f>
        <v/>
      </c>
      <c r="J312" s="88"/>
    </row>
    <row r="313" spans="2:10" s="136" customFormat="1" x14ac:dyDescent="0.25">
      <c r="B313" s="137"/>
      <c r="C313" s="171"/>
      <c r="D313" s="106"/>
      <c r="E313" s="88"/>
      <c r="F313" s="137"/>
      <c r="G313" s="142" t="str">
        <f>IFERROR(+VLOOKUP(D313,'Aktioner og Resultatindikatorer'!C:D,2,FALSE),"")</f>
        <v/>
      </c>
      <c r="H313" s="88"/>
      <c r="I313" s="146" t="str">
        <f>IFERROR(+VLOOKUP(H313,'Resultatindikator og Måleenhed'!A:B,2,FALSE),"")</f>
        <v/>
      </c>
      <c r="J313" s="88"/>
    </row>
    <row r="314" spans="2:10" s="136" customFormat="1" x14ac:dyDescent="0.25">
      <c r="B314" s="137"/>
      <c r="C314" s="171"/>
      <c r="D314" s="106"/>
      <c r="E314" s="88"/>
      <c r="F314" s="137"/>
      <c r="G314" s="142" t="str">
        <f>IFERROR(+VLOOKUP(D314,'Aktioner og Resultatindikatorer'!C:D,2,FALSE),"")</f>
        <v/>
      </c>
      <c r="H314" s="88"/>
      <c r="I314" s="146" t="str">
        <f>IFERROR(+VLOOKUP(H314,'Resultatindikator og Måleenhed'!A:B,2,FALSE),"")</f>
        <v/>
      </c>
      <c r="J314" s="88"/>
    </row>
    <row r="315" spans="2:10" s="136" customFormat="1" x14ac:dyDescent="0.25">
      <c r="B315" s="137"/>
      <c r="C315" s="171"/>
      <c r="D315" s="106"/>
      <c r="E315" s="88"/>
      <c r="F315" s="137"/>
      <c r="G315" s="142" t="str">
        <f>IFERROR(+VLOOKUP(D315,'Aktioner og Resultatindikatorer'!C:D,2,FALSE),"")</f>
        <v/>
      </c>
      <c r="H315" s="88"/>
      <c r="I315" s="146" t="str">
        <f>IFERROR(+VLOOKUP(H315,'Resultatindikator og Måleenhed'!A:B,2,FALSE),"")</f>
        <v/>
      </c>
      <c r="J315" s="88"/>
    </row>
    <row r="316" spans="2:10" s="136" customFormat="1" x14ac:dyDescent="0.25">
      <c r="B316" s="137"/>
      <c r="C316" s="171"/>
      <c r="D316" s="106"/>
      <c r="E316" s="88"/>
      <c r="F316" s="137"/>
      <c r="G316" s="142" t="str">
        <f>IFERROR(+VLOOKUP(D316,'Aktioner og Resultatindikatorer'!C:D,2,FALSE),"")</f>
        <v/>
      </c>
      <c r="H316" s="88"/>
      <c r="I316" s="146" t="str">
        <f>IFERROR(+VLOOKUP(H316,'Resultatindikator og Måleenhed'!A:B,2,FALSE),"")</f>
        <v/>
      </c>
      <c r="J316" s="88"/>
    </row>
    <row r="317" spans="2:10" s="136" customFormat="1" x14ac:dyDescent="0.25">
      <c r="B317" s="137"/>
      <c r="C317" s="171"/>
      <c r="D317" s="106"/>
      <c r="E317" s="88"/>
      <c r="F317" s="137"/>
      <c r="G317" s="142" t="str">
        <f>IFERROR(+VLOOKUP(D317,'Aktioner og Resultatindikatorer'!C:D,2,FALSE),"")</f>
        <v/>
      </c>
      <c r="H317" s="88"/>
      <c r="I317" s="146" t="str">
        <f>IFERROR(+VLOOKUP(H317,'Resultatindikator og Måleenhed'!A:B,2,FALSE),"")</f>
        <v/>
      </c>
      <c r="J317" s="88"/>
    </row>
    <row r="318" spans="2:10" s="136" customFormat="1" x14ac:dyDescent="0.25">
      <c r="B318" s="137"/>
      <c r="C318" s="171"/>
      <c r="D318" s="106"/>
      <c r="E318" s="88"/>
      <c r="F318" s="137"/>
      <c r="G318" s="142" t="str">
        <f>IFERROR(+VLOOKUP(D318,'Aktioner og Resultatindikatorer'!C:D,2,FALSE),"")</f>
        <v/>
      </c>
      <c r="H318" s="88"/>
      <c r="I318" s="146" t="str">
        <f>IFERROR(+VLOOKUP(H318,'Resultatindikator og Måleenhed'!A:B,2,FALSE),"")</f>
        <v/>
      </c>
      <c r="J318" s="88"/>
    </row>
    <row r="319" spans="2:10" s="136" customFormat="1" x14ac:dyDescent="0.25">
      <c r="B319" s="137"/>
      <c r="C319" s="171"/>
      <c r="D319" s="106"/>
      <c r="E319" s="88"/>
      <c r="F319" s="137"/>
      <c r="G319" s="142" t="str">
        <f>IFERROR(+VLOOKUP(D319,'Aktioner og Resultatindikatorer'!C:D,2,FALSE),"")</f>
        <v/>
      </c>
      <c r="H319" s="88"/>
      <c r="I319" s="146" t="str">
        <f>IFERROR(+VLOOKUP(H319,'Resultatindikator og Måleenhed'!A:B,2,FALSE),"")</f>
        <v/>
      </c>
      <c r="J319" s="88"/>
    </row>
    <row r="320" spans="2:10" s="136" customFormat="1" x14ac:dyDescent="0.25">
      <c r="B320" s="137"/>
      <c r="C320" s="171"/>
      <c r="D320" s="106"/>
      <c r="E320" s="88"/>
      <c r="F320" s="137"/>
      <c r="G320" s="142" t="str">
        <f>IFERROR(+VLOOKUP(D320,'Aktioner og Resultatindikatorer'!C:D,2,FALSE),"")</f>
        <v/>
      </c>
      <c r="H320" s="88"/>
      <c r="I320" s="146" t="str">
        <f>IFERROR(+VLOOKUP(H320,'Resultatindikator og Måleenhed'!A:B,2,FALSE),"")</f>
        <v/>
      </c>
      <c r="J320" s="88"/>
    </row>
    <row r="321" spans="2:10" s="136" customFormat="1" x14ac:dyDescent="0.25">
      <c r="B321" s="137"/>
      <c r="C321" s="171"/>
      <c r="D321" s="106"/>
      <c r="E321" s="88"/>
      <c r="F321" s="137"/>
      <c r="G321" s="142" t="str">
        <f>IFERROR(+VLOOKUP(D321,'Aktioner og Resultatindikatorer'!C:D,2,FALSE),"")</f>
        <v/>
      </c>
      <c r="H321" s="88"/>
      <c r="I321" s="146" t="str">
        <f>IFERROR(+VLOOKUP(H321,'Resultatindikator og Måleenhed'!A:B,2,FALSE),"")</f>
        <v/>
      </c>
      <c r="J321" s="88"/>
    </row>
    <row r="322" spans="2:10" s="136" customFormat="1" x14ac:dyDescent="0.25">
      <c r="B322" s="137"/>
      <c r="C322" s="171"/>
      <c r="D322" s="106"/>
      <c r="E322" s="88"/>
      <c r="F322" s="137"/>
      <c r="G322" s="142" t="str">
        <f>IFERROR(+VLOOKUP(D322,'Aktioner og Resultatindikatorer'!C:D,2,FALSE),"")</f>
        <v/>
      </c>
      <c r="H322" s="88"/>
      <c r="I322" s="146" t="str">
        <f>IFERROR(+VLOOKUP(H322,'Resultatindikator og Måleenhed'!A:B,2,FALSE),"")</f>
        <v/>
      </c>
      <c r="J322" s="88"/>
    </row>
    <row r="323" spans="2:10" s="136" customFormat="1" x14ac:dyDescent="0.25">
      <c r="B323" s="137"/>
      <c r="C323" s="171"/>
      <c r="D323" s="106"/>
      <c r="E323" s="88"/>
      <c r="F323" s="137"/>
      <c r="G323" s="142" t="str">
        <f>IFERROR(+VLOOKUP(D323,'Aktioner og Resultatindikatorer'!C:D,2,FALSE),"")</f>
        <v/>
      </c>
      <c r="H323" s="88"/>
      <c r="I323" s="146" t="str">
        <f>IFERROR(+VLOOKUP(H323,'Resultatindikator og Måleenhed'!A:B,2,FALSE),"")</f>
        <v/>
      </c>
      <c r="J323" s="88"/>
    </row>
    <row r="324" spans="2:10" s="136" customFormat="1" x14ac:dyDescent="0.25">
      <c r="B324" s="137"/>
      <c r="C324" s="171"/>
      <c r="D324" s="106"/>
      <c r="E324" s="88"/>
      <c r="F324" s="137"/>
      <c r="G324" s="142" t="str">
        <f>IFERROR(+VLOOKUP(D324,'Aktioner og Resultatindikatorer'!C:D,2,FALSE),"")</f>
        <v/>
      </c>
      <c r="H324" s="88"/>
      <c r="I324" s="146" t="str">
        <f>IFERROR(+VLOOKUP(H324,'Resultatindikator og Måleenhed'!A:B,2,FALSE),"")</f>
        <v/>
      </c>
      <c r="J324" s="88"/>
    </row>
    <row r="325" spans="2:10" s="136" customFormat="1" x14ac:dyDescent="0.25">
      <c r="B325" s="137"/>
      <c r="C325" s="171"/>
      <c r="D325" s="106"/>
      <c r="E325" s="88"/>
      <c r="F325" s="137"/>
      <c r="G325" s="142" t="str">
        <f>IFERROR(+VLOOKUP(D325,'Aktioner og Resultatindikatorer'!C:D,2,FALSE),"")</f>
        <v/>
      </c>
      <c r="H325" s="88"/>
      <c r="I325" s="146" t="str">
        <f>IFERROR(+VLOOKUP(H325,'Resultatindikator og Måleenhed'!A:B,2,FALSE),"")</f>
        <v/>
      </c>
      <c r="J325" s="88"/>
    </row>
    <row r="326" spans="2:10" s="136" customFormat="1" x14ac:dyDescent="0.25">
      <c r="B326" s="137"/>
      <c r="C326" s="171"/>
      <c r="D326" s="106"/>
      <c r="E326" s="88"/>
      <c r="F326" s="137"/>
      <c r="G326" s="142" t="str">
        <f>IFERROR(+VLOOKUP(D326,'Aktioner og Resultatindikatorer'!C:D,2,FALSE),"")</f>
        <v/>
      </c>
      <c r="H326" s="88"/>
      <c r="I326" s="146" t="str">
        <f>IFERROR(+VLOOKUP(H326,'Resultatindikator og Måleenhed'!A:B,2,FALSE),"")</f>
        <v/>
      </c>
      <c r="J326" s="88"/>
    </row>
    <row r="327" spans="2:10" s="136" customFormat="1" x14ac:dyDescent="0.25">
      <c r="B327" s="137"/>
      <c r="C327" s="171"/>
      <c r="D327" s="106"/>
      <c r="E327" s="88"/>
      <c r="F327" s="137"/>
      <c r="G327" s="142" t="str">
        <f>IFERROR(+VLOOKUP(D327,'Aktioner og Resultatindikatorer'!C:D,2,FALSE),"")</f>
        <v/>
      </c>
      <c r="H327" s="88"/>
      <c r="I327" s="146" t="str">
        <f>IFERROR(+VLOOKUP(H327,'Resultatindikator og Måleenhed'!A:B,2,FALSE),"")</f>
        <v/>
      </c>
      <c r="J327" s="88"/>
    </row>
    <row r="328" spans="2:10" s="136" customFormat="1" x14ac:dyDescent="0.25">
      <c r="B328" s="137"/>
      <c r="C328" s="171"/>
      <c r="D328" s="106"/>
      <c r="E328" s="88"/>
      <c r="F328" s="137"/>
      <c r="G328" s="142" t="str">
        <f>IFERROR(+VLOOKUP(D328,'Aktioner og Resultatindikatorer'!C:D,2,FALSE),"")</f>
        <v/>
      </c>
      <c r="H328" s="88"/>
      <c r="I328" s="146" t="str">
        <f>IFERROR(+VLOOKUP(H328,'Resultatindikator og Måleenhed'!A:B,2,FALSE),"")</f>
        <v/>
      </c>
      <c r="J328" s="88"/>
    </row>
    <row r="329" spans="2:10" s="136" customFormat="1" x14ac:dyDescent="0.25">
      <c r="B329" s="137"/>
      <c r="C329" s="171"/>
      <c r="D329" s="106"/>
      <c r="E329" s="88"/>
      <c r="F329" s="137"/>
      <c r="G329" s="142" t="str">
        <f>IFERROR(+VLOOKUP(D329,'Aktioner og Resultatindikatorer'!C:D,2,FALSE),"")</f>
        <v/>
      </c>
      <c r="H329" s="88"/>
      <c r="I329" s="146" t="str">
        <f>IFERROR(+VLOOKUP(H329,'Resultatindikator og Måleenhed'!A:B,2,FALSE),"")</f>
        <v/>
      </c>
      <c r="J329" s="88"/>
    </row>
    <row r="330" spans="2:10" s="136" customFormat="1" x14ac:dyDescent="0.25">
      <c r="B330" s="137"/>
      <c r="C330" s="171"/>
      <c r="D330" s="106"/>
      <c r="E330" s="88"/>
      <c r="F330" s="137"/>
      <c r="G330" s="142" t="str">
        <f>IFERROR(+VLOOKUP(D330,'Aktioner og Resultatindikatorer'!C:D,2,FALSE),"")</f>
        <v/>
      </c>
      <c r="H330" s="88"/>
      <c r="I330" s="146" t="str">
        <f>IFERROR(+VLOOKUP(H330,'Resultatindikator og Måleenhed'!A:B,2,FALSE),"")</f>
        <v/>
      </c>
      <c r="J330" s="88"/>
    </row>
    <row r="331" spans="2:10" s="136" customFormat="1" x14ac:dyDescent="0.25">
      <c r="B331" s="137"/>
      <c r="C331" s="171"/>
      <c r="D331" s="106"/>
      <c r="E331" s="88"/>
      <c r="F331" s="137"/>
      <c r="G331" s="142" t="str">
        <f>IFERROR(+VLOOKUP(D331,'Aktioner og Resultatindikatorer'!C:D,2,FALSE),"")</f>
        <v/>
      </c>
      <c r="H331" s="88"/>
      <c r="I331" s="146" t="str">
        <f>IFERROR(+VLOOKUP(H331,'Resultatindikator og Måleenhed'!A:B,2,FALSE),"")</f>
        <v/>
      </c>
      <c r="J331" s="88"/>
    </row>
    <row r="332" spans="2:10" s="136" customFormat="1" x14ac:dyDescent="0.25">
      <c r="B332" s="137"/>
      <c r="C332" s="171"/>
      <c r="D332" s="106"/>
      <c r="E332" s="88"/>
      <c r="F332" s="137"/>
      <c r="G332" s="142" t="str">
        <f>IFERROR(+VLOOKUP(D332,'Aktioner og Resultatindikatorer'!C:D,2,FALSE),"")</f>
        <v/>
      </c>
      <c r="H332" s="88"/>
      <c r="I332" s="146" t="str">
        <f>IFERROR(+VLOOKUP(H332,'Resultatindikator og Måleenhed'!A:B,2,FALSE),"")</f>
        <v/>
      </c>
      <c r="J332" s="88"/>
    </row>
    <row r="333" spans="2:10" s="136" customFormat="1" x14ac:dyDescent="0.25">
      <c r="B333" s="137"/>
      <c r="C333" s="171"/>
      <c r="D333" s="106"/>
      <c r="E333" s="88"/>
      <c r="F333" s="137"/>
      <c r="G333" s="142" t="str">
        <f>IFERROR(+VLOOKUP(D333,'Aktioner og Resultatindikatorer'!C:D,2,FALSE),"")</f>
        <v/>
      </c>
      <c r="H333" s="88"/>
      <c r="I333" s="146" t="str">
        <f>IFERROR(+VLOOKUP(H333,'Resultatindikator og Måleenhed'!A:B,2,FALSE),"")</f>
        <v/>
      </c>
      <c r="J333" s="88"/>
    </row>
    <row r="334" spans="2:10" s="136" customFormat="1" x14ac:dyDescent="0.25">
      <c r="B334" s="137"/>
      <c r="C334" s="171"/>
      <c r="D334" s="106"/>
      <c r="E334" s="88"/>
      <c r="F334" s="137"/>
      <c r="G334" s="142" t="str">
        <f>IFERROR(+VLOOKUP(D334,'Aktioner og Resultatindikatorer'!C:D,2,FALSE),"")</f>
        <v/>
      </c>
      <c r="H334" s="88"/>
      <c r="I334" s="146" t="str">
        <f>IFERROR(+VLOOKUP(H334,'Resultatindikator og Måleenhed'!A:B,2,FALSE),"")</f>
        <v/>
      </c>
      <c r="J334" s="88"/>
    </row>
    <row r="335" spans="2:10" s="136" customFormat="1" x14ac:dyDescent="0.25">
      <c r="B335" s="137"/>
      <c r="C335" s="171"/>
      <c r="D335" s="106"/>
      <c r="E335" s="88"/>
      <c r="F335" s="137"/>
      <c r="G335" s="142" t="str">
        <f>IFERROR(+VLOOKUP(D335,'Aktioner og Resultatindikatorer'!C:D,2,FALSE),"")</f>
        <v/>
      </c>
      <c r="H335" s="88"/>
      <c r="I335" s="146" t="str">
        <f>IFERROR(+VLOOKUP(H335,'Resultatindikator og Måleenhed'!A:B,2,FALSE),"")</f>
        <v/>
      </c>
      <c r="J335" s="88"/>
    </row>
    <row r="336" spans="2:10" s="136" customFormat="1" x14ac:dyDescent="0.25">
      <c r="B336" s="137"/>
      <c r="C336" s="171"/>
      <c r="D336" s="106"/>
      <c r="E336" s="88"/>
      <c r="F336" s="137"/>
      <c r="G336" s="142" t="str">
        <f>IFERROR(+VLOOKUP(D336,'Aktioner og Resultatindikatorer'!C:D,2,FALSE),"")</f>
        <v/>
      </c>
      <c r="H336" s="88"/>
      <c r="I336" s="146" t="str">
        <f>IFERROR(+VLOOKUP(H336,'Resultatindikator og Måleenhed'!A:B,2,FALSE),"")</f>
        <v/>
      </c>
      <c r="J336" s="88"/>
    </row>
    <row r="337" spans="2:10" s="136" customFormat="1" x14ac:dyDescent="0.25">
      <c r="B337" s="137"/>
      <c r="C337" s="171"/>
      <c r="D337" s="106"/>
      <c r="E337" s="88"/>
      <c r="F337" s="137"/>
      <c r="G337" s="142" t="str">
        <f>IFERROR(+VLOOKUP(D337,'Aktioner og Resultatindikatorer'!C:D,2,FALSE),"")</f>
        <v/>
      </c>
      <c r="H337" s="88"/>
      <c r="I337" s="146" t="str">
        <f>IFERROR(+VLOOKUP(H337,'Resultatindikator og Måleenhed'!A:B,2,FALSE),"")</f>
        <v/>
      </c>
      <c r="J337" s="88"/>
    </row>
    <row r="338" spans="2:10" s="136" customFormat="1" x14ac:dyDescent="0.25">
      <c r="B338" s="137"/>
      <c r="C338" s="171"/>
      <c r="D338" s="106"/>
      <c r="E338" s="88"/>
      <c r="F338" s="137"/>
      <c r="G338" s="142" t="str">
        <f>IFERROR(+VLOOKUP(D338,'Aktioner og Resultatindikatorer'!C:D,2,FALSE),"")</f>
        <v/>
      </c>
      <c r="H338" s="88"/>
      <c r="I338" s="146" t="str">
        <f>IFERROR(+VLOOKUP(H338,'Resultatindikator og Måleenhed'!A:B,2,FALSE),"")</f>
        <v/>
      </c>
      <c r="J338" s="88"/>
    </row>
    <row r="339" spans="2:10" s="136" customFormat="1" x14ac:dyDescent="0.25">
      <c r="B339" s="137"/>
      <c r="C339" s="171"/>
      <c r="D339" s="106"/>
      <c r="E339" s="88"/>
      <c r="F339" s="137"/>
      <c r="G339" s="142" t="str">
        <f>IFERROR(+VLOOKUP(D339,'Aktioner og Resultatindikatorer'!C:D,2,FALSE),"")</f>
        <v/>
      </c>
      <c r="H339" s="88"/>
      <c r="I339" s="146" t="str">
        <f>IFERROR(+VLOOKUP(H339,'Resultatindikator og Måleenhed'!A:B,2,FALSE),"")</f>
        <v/>
      </c>
      <c r="J339" s="88"/>
    </row>
    <row r="340" spans="2:10" s="136" customFormat="1" x14ac:dyDescent="0.25">
      <c r="B340" s="137"/>
      <c r="C340" s="171"/>
      <c r="D340" s="106"/>
      <c r="E340" s="88"/>
      <c r="F340" s="137"/>
      <c r="G340" s="142" t="str">
        <f>IFERROR(+VLOOKUP(D340,'Aktioner og Resultatindikatorer'!C:D,2,FALSE),"")</f>
        <v/>
      </c>
      <c r="H340" s="88"/>
      <c r="I340" s="146" t="str">
        <f>IFERROR(+VLOOKUP(H340,'Resultatindikator og Måleenhed'!A:B,2,FALSE),"")</f>
        <v/>
      </c>
      <c r="J340" s="88"/>
    </row>
    <row r="341" spans="2:10" s="136" customFormat="1" x14ac:dyDescent="0.25">
      <c r="B341" s="137"/>
      <c r="C341" s="171"/>
      <c r="D341" s="106"/>
      <c r="E341" s="88"/>
      <c r="F341" s="137"/>
      <c r="G341" s="142" t="str">
        <f>IFERROR(+VLOOKUP(D341,'Aktioner og Resultatindikatorer'!C:D,2,FALSE),"")</f>
        <v/>
      </c>
      <c r="H341" s="88"/>
      <c r="I341" s="146" t="str">
        <f>IFERROR(+VLOOKUP(H341,'Resultatindikator og Måleenhed'!A:B,2,FALSE),"")</f>
        <v/>
      </c>
      <c r="J341" s="88"/>
    </row>
    <row r="342" spans="2:10" s="136" customFormat="1" x14ac:dyDescent="0.25">
      <c r="B342" s="137"/>
      <c r="C342" s="171"/>
      <c r="D342" s="106"/>
      <c r="E342" s="88"/>
      <c r="F342" s="137"/>
      <c r="G342" s="142" t="str">
        <f>IFERROR(+VLOOKUP(D342,'Aktioner og Resultatindikatorer'!C:D,2,FALSE),"")</f>
        <v/>
      </c>
      <c r="H342" s="88"/>
      <c r="I342" s="146" t="str">
        <f>IFERROR(+VLOOKUP(H342,'Resultatindikator og Måleenhed'!A:B,2,FALSE),"")</f>
        <v/>
      </c>
      <c r="J342" s="88"/>
    </row>
    <row r="343" spans="2:10" s="136" customFormat="1" x14ac:dyDescent="0.25">
      <c r="B343" s="137"/>
      <c r="C343" s="171"/>
      <c r="D343" s="106"/>
      <c r="E343" s="88"/>
      <c r="F343" s="137"/>
      <c r="G343" s="142" t="str">
        <f>IFERROR(+VLOOKUP(D343,'Aktioner og Resultatindikatorer'!C:D,2,FALSE),"")</f>
        <v/>
      </c>
      <c r="H343" s="88"/>
      <c r="I343" s="146" t="str">
        <f>IFERROR(+VLOOKUP(H343,'Resultatindikator og Måleenhed'!A:B,2,FALSE),"")</f>
        <v/>
      </c>
      <c r="J343" s="88"/>
    </row>
    <row r="344" spans="2:10" s="136" customFormat="1" x14ac:dyDescent="0.25">
      <c r="B344" s="137"/>
      <c r="C344" s="171"/>
      <c r="D344" s="106"/>
      <c r="E344" s="88"/>
      <c r="F344" s="137"/>
      <c r="G344" s="142" t="str">
        <f>IFERROR(+VLOOKUP(D344,'Aktioner og Resultatindikatorer'!C:D,2,FALSE),"")</f>
        <v/>
      </c>
      <c r="H344" s="88"/>
      <c r="I344" s="146" t="str">
        <f>IFERROR(+VLOOKUP(H344,'Resultatindikator og Måleenhed'!A:B,2,FALSE),"")</f>
        <v/>
      </c>
      <c r="J344" s="88"/>
    </row>
    <row r="345" spans="2:10" s="136" customFormat="1" x14ac:dyDescent="0.25">
      <c r="B345" s="137"/>
      <c r="C345" s="171"/>
      <c r="D345" s="106"/>
      <c r="E345" s="88"/>
      <c r="F345" s="137"/>
      <c r="G345" s="142" t="str">
        <f>IFERROR(+VLOOKUP(D345,'Aktioner og Resultatindikatorer'!C:D,2,FALSE),"")</f>
        <v/>
      </c>
      <c r="H345" s="88"/>
      <c r="I345" s="146" t="str">
        <f>IFERROR(+VLOOKUP(H345,'Resultatindikator og Måleenhed'!A:B,2,FALSE),"")</f>
        <v/>
      </c>
      <c r="J345" s="88"/>
    </row>
    <row r="346" spans="2:10" s="136" customFormat="1" x14ac:dyDescent="0.25">
      <c r="B346" s="137"/>
      <c r="C346" s="171"/>
      <c r="D346" s="106"/>
      <c r="E346" s="88"/>
      <c r="F346" s="137"/>
      <c r="G346" s="142" t="str">
        <f>IFERROR(+VLOOKUP(D346,'Aktioner og Resultatindikatorer'!C:D,2,FALSE),"")</f>
        <v/>
      </c>
      <c r="H346" s="88"/>
      <c r="I346" s="146" t="str">
        <f>IFERROR(+VLOOKUP(H346,'Resultatindikator og Måleenhed'!A:B,2,FALSE),"")</f>
        <v/>
      </c>
      <c r="J346" s="88"/>
    </row>
    <row r="347" spans="2:10" s="136" customFormat="1" x14ac:dyDescent="0.25">
      <c r="B347" s="137"/>
      <c r="C347" s="171"/>
      <c r="D347" s="106"/>
      <c r="E347" s="88"/>
      <c r="F347" s="137"/>
      <c r="G347" s="142" t="str">
        <f>IFERROR(+VLOOKUP(D347,'Aktioner og Resultatindikatorer'!C:D,2,FALSE),"")</f>
        <v/>
      </c>
      <c r="H347" s="88"/>
      <c r="I347" s="146" t="str">
        <f>IFERROR(+VLOOKUP(H347,'Resultatindikator og Måleenhed'!A:B,2,FALSE),"")</f>
        <v/>
      </c>
      <c r="J347" s="88"/>
    </row>
    <row r="348" spans="2:10" s="136" customFormat="1" x14ac:dyDescent="0.25">
      <c r="B348" s="137"/>
      <c r="C348" s="171"/>
      <c r="D348" s="106"/>
      <c r="E348" s="88"/>
      <c r="F348" s="137"/>
      <c r="G348" s="142" t="str">
        <f>IFERROR(+VLOOKUP(D348,'Aktioner og Resultatindikatorer'!C:D,2,FALSE),"")</f>
        <v/>
      </c>
      <c r="H348" s="88"/>
      <c r="I348" s="146" t="str">
        <f>IFERROR(+VLOOKUP(H348,'Resultatindikator og Måleenhed'!A:B,2,FALSE),"")</f>
        <v/>
      </c>
      <c r="J348" s="88"/>
    </row>
    <row r="349" spans="2:10" s="136" customFormat="1" x14ac:dyDescent="0.25">
      <c r="B349" s="137"/>
      <c r="C349" s="171"/>
      <c r="D349" s="106"/>
      <c r="E349" s="88"/>
      <c r="F349" s="137"/>
      <c r="G349" s="142" t="str">
        <f>IFERROR(+VLOOKUP(D349,'Aktioner og Resultatindikatorer'!C:D,2,FALSE),"")</f>
        <v/>
      </c>
      <c r="H349" s="88"/>
      <c r="I349" s="146" t="str">
        <f>IFERROR(+VLOOKUP(H349,'Resultatindikator og Måleenhed'!A:B,2,FALSE),"")</f>
        <v/>
      </c>
      <c r="J349" s="88"/>
    </row>
    <row r="350" spans="2:10" s="136" customFormat="1" x14ac:dyDescent="0.25">
      <c r="B350" s="137"/>
      <c r="C350" s="171"/>
      <c r="D350" s="106"/>
      <c r="E350" s="88"/>
      <c r="F350" s="137"/>
      <c r="G350" s="142" t="str">
        <f>IFERROR(+VLOOKUP(D350,'Aktioner og Resultatindikatorer'!C:D,2,FALSE),"")</f>
        <v/>
      </c>
      <c r="H350" s="88"/>
      <c r="I350" s="146" t="str">
        <f>IFERROR(+VLOOKUP(H350,'Resultatindikator og Måleenhed'!A:B,2,FALSE),"")</f>
        <v/>
      </c>
      <c r="J350" s="88"/>
    </row>
    <row r="351" spans="2:10" s="136" customFormat="1" x14ac:dyDescent="0.25">
      <c r="B351" s="137"/>
      <c r="C351" s="171"/>
      <c r="D351" s="106"/>
      <c r="E351" s="88"/>
      <c r="F351" s="137"/>
      <c r="G351" s="142" t="str">
        <f>IFERROR(+VLOOKUP(D351,'Aktioner og Resultatindikatorer'!C:D,2,FALSE),"")</f>
        <v/>
      </c>
      <c r="H351" s="88"/>
      <c r="I351" s="146" t="str">
        <f>IFERROR(+VLOOKUP(H351,'Resultatindikator og Måleenhed'!A:B,2,FALSE),"")</f>
        <v/>
      </c>
      <c r="J351" s="88"/>
    </row>
    <row r="352" spans="2:10" s="136" customFormat="1" x14ac:dyDescent="0.25">
      <c r="B352" s="137"/>
      <c r="C352" s="171"/>
      <c r="D352" s="106"/>
      <c r="E352" s="88"/>
      <c r="F352" s="137"/>
      <c r="G352" s="142" t="str">
        <f>IFERROR(+VLOOKUP(D352,'Aktioner og Resultatindikatorer'!C:D,2,FALSE),"")</f>
        <v/>
      </c>
      <c r="H352" s="88"/>
      <c r="I352" s="146" t="str">
        <f>IFERROR(+VLOOKUP(H352,'Resultatindikator og Måleenhed'!A:B,2,FALSE),"")</f>
        <v/>
      </c>
      <c r="J352" s="88"/>
    </row>
    <row r="353" spans="2:10" s="136" customFormat="1" x14ac:dyDescent="0.25">
      <c r="B353" s="137"/>
      <c r="C353" s="171"/>
      <c r="D353" s="106"/>
      <c r="E353" s="88"/>
      <c r="F353" s="137"/>
      <c r="G353" s="142" t="str">
        <f>IFERROR(+VLOOKUP(D353,'Aktioner og Resultatindikatorer'!C:D,2,FALSE),"")</f>
        <v/>
      </c>
      <c r="H353" s="88"/>
      <c r="I353" s="146" t="str">
        <f>IFERROR(+VLOOKUP(H353,'Resultatindikator og Måleenhed'!A:B,2,FALSE),"")</f>
        <v/>
      </c>
      <c r="J353" s="88"/>
    </row>
    <row r="354" spans="2:10" s="136" customFormat="1" x14ac:dyDescent="0.25">
      <c r="B354" s="137"/>
      <c r="C354" s="171"/>
      <c r="D354" s="106"/>
      <c r="E354" s="88"/>
      <c r="F354" s="137"/>
      <c r="G354" s="142" t="str">
        <f>IFERROR(+VLOOKUP(D354,'Aktioner og Resultatindikatorer'!C:D,2,FALSE),"")</f>
        <v/>
      </c>
      <c r="H354" s="88"/>
      <c r="I354" s="146" t="str">
        <f>IFERROR(+VLOOKUP(H354,'Resultatindikator og Måleenhed'!A:B,2,FALSE),"")</f>
        <v/>
      </c>
      <c r="J354" s="88"/>
    </row>
    <row r="355" spans="2:10" s="136" customFormat="1" x14ac:dyDescent="0.25">
      <c r="B355" s="137"/>
      <c r="C355" s="171"/>
      <c r="D355" s="106"/>
      <c r="E355" s="88"/>
      <c r="F355" s="137"/>
      <c r="G355" s="142" t="str">
        <f>IFERROR(+VLOOKUP(D355,'Aktioner og Resultatindikatorer'!C:D,2,FALSE),"")</f>
        <v/>
      </c>
      <c r="H355" s="88"/>
      <c r="I355" s="146" t="str">
        <f>IFERROR(+VLOOKUP(H355,'Resultatindikator og Måleenhed'!A:B,2,FALSE),"")</f>
        <v/>
      </c>
      <c r="J355" s="88"/>
    </row>
    <row r="356" spans="2:10" s="136" customFormat="1" x14ac:dyDescent="0.25">
      <c r="B356" s="137"/>
      <c r="C356" s="171"/>
      <c r="D356" s="106"/>
      <c r="E356" s="88"/>
      <c r="F356" s="137"/>
      <c r="G356" s="142" t="str">
        <f>IFERROR(+VLOOKUP(D356,'Aktioner og Resultatindikatorer'!C:D,2,FALSE),"")</f>
        <v/>
      </c>
      <c r="H356" s="88"/>
      <c r="I356" s="146" t="str">
        <f>IFERROR(+VLOOKUP(H356,'Resultatindikator og Måleenhed'!A:B,2,FALSE),"")</f>
        <v/>
      </c>
      <c r="J356" s="88"/>
    </row>
    <row r="357" spans="2:10" s="136" customFormat="1" x14ac:dyDescent="0.25">
      <c r="B357" s="137"/>
      <c r="C357" s="171"/>
      <c r="D357" s="106"/>
      <c r="E357" s="88"/>
      <c r="F357" s="137"/>
      <c r="G357" s="142" t="str">
        <f>IFERROR(+VLOOKUP(D357,'Aktioner og Resultatindikatorer'!C:D,2,FALSE),"")</f>
        <v/>
      </c>
      <c r="H357" s="88"/>
      <c r="I357" s="146" t="str">
        <f>IFERROR(+VLOOKUP(H357,'Resultatindikator og Måleenhed'!A:B,2,FALSE),"")</f>
        <v/>
      </c>
      <c r="J357" s="88"/>
    </row>
    <row r="358" spans="2:10" s="136" customFormat="1" x14ac:dyDescent="0.25">
      <c r="B358" s="137"/>
      <c r="C358" s="171"/>
      <c r="D358" s="106"/>
      <c r="E358" s="88"/>
      <c r="F358" s="137"/>
      <c r="G358" s="142" t="str">
        <f>IFERROR(+VLOOKUP(D358,'Aktioner og Resultatindikatorer'!C:D,2,FALSE),"")</f>
        <v/>
      </c>
      <c r="H358" s="88"/>
      <c r="I358" s="146" t="str">
        <f>IFERROR(+VLOOKUP(H358,'Resultatindikator og Måleenhed'!A:B,2,FALSE),"")</f>
        <v/>
      </c>
      <c r="J358" s="88"/>
    </row>
    <row r="359" spans="2:10" s="136" customFormat="1" x14ac:dyDescent="0.25">
      <c r="B359" s="137"/>
      <c r="C359" s="171"/>
      <c r="D359" s="106"/>
      <c r="E359" s="88"/>
      <c r="F359" s="137"/>
      <c r="G359" s="142" t="str">
        <f>IFERROR(+VLOOKUP(D359,'Aktioner og Resultatindikatorer'!C:D,2,FALSE),"")</f>
        <v/>
      </c>
      <c r="H359" s="88"/>
      <c r="I359" s="146" t="str">
        <f>IFERROR(+VLOOKUP(H359,'Resultatindikator og Måleenhed'!A:B,2,FALSE),"")</f>
        <v/>
      </c>
      <c r="J359" s="88"/>
    </row>
    <row r="360" spans="2:10" s="136" customFormat="1" x14ac:dyDescent="0.25">
      <c r="B360" s="137"/>
      <c r="C360" s="171"/>
      <c r="D360" s="106"/>
      <c r="E360" s="88"/>
      <c r="F360" s="137"/>
      <c r="G360" s="142" t="str">
        <f>IFERROR(+VLOOKUP(D360,'Aktioner og Resultatindikatorer'!C:D,2,FALSE),"")</f>
        <v/>
      </c>
      <c r="H360" s="88"/>
      <c r="I360" s="146" t="str">
        <f>IFERROR(+VLOOKUP(H360,'Resultatindikator og Måleenhed'!A:B,2,FALSE),"")</f>
        <v/>
      </c>
      <c r="J360" s="88"/>
    </row>
    <row r="361" spans="2:10" s="136" customFormat="1" x14ac:dyDescent="0.25">
      <c r="B361" s="137"/>
      <c r="C361" s="171"/>
      <c r="D361" s="106"/>
      <c r="E361" s="88"/>
      <c r="F361" s="137"/>
      <c r="G361" s="142" t="str">
        <f>IFERROR(+VLOOKUP(D361,'Aktioner og Resultatindikatorer'!C:D,2,FALSE),"")</f>
        <v/>
      </c>
      <c r="H361" s="88"/>
      <c r="I361" s="146" t="str">
        <f>IFERROR(+VLOOKUP(H361,'Resultatindikator og Måleenhed'!A:B,2,FALSE),"")</f>
        <v/>
      </c>
      <c r="J361" s="88"/>
    </row>
    <row r="362" spans="2:10" s="136" customFormat="1" x14ac:dyDescent="0.25">
      <c r="B362" s="137"/>
      <c r="C362" s="171"/>
      <c r="D362" s="106"/>
      <c r="E362" s="88"/>
      <c r="F362" s="137"/>
      <c r="G362" s="142" t="str">
        <f>IFERROR(+VLOOKUP(D362,'Aktioner og Resultatindikatorer'!C:D,2,FALSE),"")</f>
        <v/>
      </c>
      <c r="H362" s="88"/>
      <c r="I362" s="146" t="str">
        <f>IFERROR(+VLOOKUP(H362,'Resultatindikator og Måleenhed'!A:B,2,FALSE),"")</f>
        <v/>
      </c>
      <c r="J362" s="88"/>
    </row>
    <row r="363" spans="2:10" s="136" customFormat="1" x14ac:dyDescent="0.25">
      <c r="B363" s="137"/>
      <c r="C363" s="171"/>
      <c r="D363" s="106"/>
      <c r="E363" s="88"/>
      <c r="F363" s="137"/>
      <c r="G363" s="142" t="str">
        <f>IFERROR(+VLOOKUP(D363,'Aktioner og Resultatindikatorer'!C:D,2,FALSE),"")</f>
        <v/>
      </c>
      <c r="H363" s="88"/>
      <c r="I363" s="146" t="str">
        <f>IFERROR(+VLOOKUP(H363,'Resultatindikator og Måleenhed'!A:B,2,FALSE),"")</f>
        <v/>
      </c>
      <c r="J363" s="88"/>
    </row>
    <row r="364" spans="2:10" s="136" customFormat="1" x14ac:dyDescent="0.25">
      <c r="B364" s="137"/>
      <c r="C364" s="171"/>
      <c r="D364" s="106"/>
      <c r="E364" s="88"/>
      <c r="F364" s="137"/>
      <c r="G364" s="142" t="str">
        <f>IFERROR(+VLOOKUP(D364,'Aktioner og Resultatindikatorer'!C:D,2,FALSE),"")</f>
        <v/>
      </c>
      <c r="H364" s="88"/>
      <c r="I364" s="146" t="str">
        <f>IFERROR(+VLOOKUP(H364,'Resultatindikator og Måleenhed'!A:B,2,FALSE),"")</f>
        <v/>
      </c>
      <c r="J364" s="88"/>
    </row>
    <row r="365" spans="2:10" s="136" customFormat="1" x14ac:dyDescent="0.25">
      <c r="B365" s="137"/>
      <c r="C365" s="171"/>
      <c r="D365" s="106"/>
      <c r="E365" s="88"/>
      <c r="F365" s="137"/>
      <c r="G365" s="142" t="str">
        <f>IFERROR(+VLOOKUP(D365,'Aktioner og Resultatindikatorer'!C:D,2,FALSE),"")</f>
        <v/>
      </c>
      <c r="H365" s="88"/>
      <c r="I365" s="146" t="str">
        <f>IFERROR(+VLOOKUP(H365,'Resultatindikator og Måleenhed'!A:B,2,FALSE),"")</f>
        <v/>
      </c>
      <c r="J365" s="88"/>
    </row>
    <row r="366" spans="2:10" s="136" customFormat="1" x14ac:dyDescent="0.25">
      <c r="B366" s="137"/>
      <c r="C366" s="171"/>
      <c r="D366" s="106"/>
      <c r="E366" s="88"/>
      <c r="F366" s="137"/>
      <c r="G366" s="142" t="str">
        <f>IFERROR(+VLOOKUP(D366,'Aktioner og Resultatindikatorer'!C:D,2,FALSE),"")</f>
        <v/>
      </c>
      <c r="H366" s="88"/>
      <c r="I366" s="146" t="str">
        <f>IFERROR(+VLOOKUP(H366,'Resultatindikator og Måleenhed'!A:B,2,FALSE),"")</f>
        <v/>
      </c>
      <c r="J366" s="88"/>
    </row>
    <row r="367" spans="2:10" s="136" customFormat="1" x14ac:dyDescent="0.25">
      <c r="B367" s="137"/>
      <c r="C367" s="171"/>
      <c r="D367" s="106"/>
      <c r="E367" s="88"/>
      <c r="F367" s="137"/>
      <c r="G367" s="142" t="str">
        <f>IFERROR(+VLOOKUP(D367,'Aktioner og Resultatindikatorer'!C:D,2,FALSE),"")</f>
        <v/>
      </c>
      <c r="H367" s="88"/>
      <c r="I367" s="146" t="str">
        <f>IFERROR(+VLOOKUP(H367,'Resultatindikator og Måleenhed'!A:B,2,FALSE),"")</f>
        <v/>
      </c>
      <c r="J367" s="88"/>
    </row>
    <row r="368" spans="2:10" s="136" customFormat="1" x14ac:dyDescent="0.25">
      <c r="B368" s="137"/>
      <c r="C368" s="171"/>
      <c r="D368" s="106"/>
      <c r="E368" s="88"/>
      <c r="F368" s="137"/>
      <c r="G368" s="142" t="str">
        <f>IFERROR(+VLOOKUP(D368,'Aktioner og Resultatindikatorer'!C:D,2,FALSE),"")</f>
        <v/>
      </c>
      <c r="H368" s="88"/>
      <c r="I368" s="146" t="str">
        <f>IFERROR(+VLOOKUP(H368,'Resultatindikator og Måleenhed'!A:B,2,FALSE),"")</f>
        <v/>
      </c>
      <c r="J368" s="88"/>
    </row>
    <row r="369" spans="2:10" s="136" customFormat="1" x14ac:dyDescent="0.25">
      <c r="B369" s="137"/>
      <c r="C369" s="171"/>
      <c r="D369" s="106"/>
      <c r="E369" s="88"/>
      <c r="F369" s="137"/>
      <c r="G369" s="142" t="str">
        <f>IFERROR(+VLOOKUP(D369,'Aktioner og Resultatindikatorer'!C:D,2,FALSE),"")</f>
        <v/>
      </c>
      <c r="H369" s="88"/>
      <c r="I369" s="146" t="str">
        <f>IFERROR(+VLOOKUP(H369,'Resultatindikator og Måleenhed'!A:B,2,FALSE),"")</f>
        <v/>
      </c>
      <c r="J369" s="88"/>
    </row>
    <row r="370" spans="2:10" s="136" customFormat="1" x14ac:dyDescent="0.25">
      <c r="B370" s="137"/>
      <c r="C370" s="171"/>
      <c r="D370" s="106"/>
      <c r="E370" s="88"/>
      <c r="F370" s="137"/>
      <c r="G370" s="142" t="str">
        <f>IFERROR(+VLOOKUP(D370,'Aktioner og Resultatindikatorer'!C:D,2,FALSE),"")</f>
        <v/>
      </c>
      <c r="H370" s="88"/>
      <c r="I370" s="146" t="str">
        <f>IFERROR(+VLOOKUP(H370,'Resultatindikator og Måleenhed'!A:B,2,FALSE),"")</f>
        <v/>
      </c>
      <c r="J370" s="88"/>
    </row>
    <row r="371" spans="2:10" s="136" customFormat="1" x14ac:dyDescent="0.25">
      <c r="B371" s="137"/>
      <c r="C371" s="171"/>
      <c r="D371" s="106"/>
      <c r="E371" s="88"/>
      <c r="F371" s="137"/>
      <c r="G371" s="142" t="str">
        <f>IFERROR(+VLOOKUP(D371,'Aktioner og Resultatindikatorer'!C:D,2,FALSE),"")</f>
        <v/>
      </c>
      <c r="H371" s="88"/>
      <c r="I371" s="146" t="str">
        <f>IFERROR(+VLOOKUP(H371,'Resultatindikator og Måleenhed'!A:B,2,FALSE),"")</f>
        <v/>
      </c>
      <c r="J371" s="88"/>
    </row>
    <row r="372" spans="2:10" s="136" customFormat="1" x14ac:dyDescent="0.25">
      <c r="B372" s="137"/>
      <c r="C372" s="171"/>
      <c r="D372" s="106"/>
      <c r="E372" s="88"/>
      <c r="F372" s="137"/>
      <c r="G372" s="142" t="str">
        <f>IFERROR(+VLOOKUP(D372,'Aktioner og Resultatindikatorer'!C:D,2,FALSE),"")</f>
        <v/>
      </c>
      <c r="H372" s="88"/>
      <c r="I372" s="146" t="str">
        <f>IFERROR(+VLOOKUP(H372,'Resultatindikator og Måleenhed'!A:B,2,FALSE),"")</f>
        <v/>
      </c>
      <c r="J372" s="88"/>
    </row>
    <row r="373" spans="2:10" s="136" customFormat="1" x14ac:dyDescent="0.25">
      <c r="B373" s="137"/>
      <c r="C373" s="171"/>
      <c r="D373" s="106"/>
      <c r="E373" s="88"/>
      <c r="F373" s="137"/>
      <c r="G373" s="142" t="str">
        <f>IFERROR(+VLOOKUP(D373,'Aktioner og Resultatindikatorer'!C:D,2,FALSE),"")</f>
        <v/>
      </c>
      <c r="H373" s="88"/>
      <c r="I373" s="146" t="str">
        <f>IFERROR(+VLOOKUP(H373,'Resultatindikator og Måleenhed'!A:B,2,FALSE),"")</f>
        <v/>
      </c>
      <c r="J373" s="88"/>
    </row>
    <row r="374" spans="2:10" s="136" customFormat="1" x14ac:dyDescent="0.25">
      <c r="B374" s="137"/>
      <c r="C374" s="171"/>
      <c r="D374" s="106"/>
      <c r="E374" s="88"/>
      <c r="F374" s="137"/>
      <c r="G374" s="142" t="str">
        <f>IFERROR(+VLOOKUP(D374,'Aktioner og Resultatindikatorer'!C:D,2,FALSE),"")</f>
        <v/>
      </c>
      <c r="H374" s="88"/>
      <c r="I374" s="146" t="str">
        <f>IFERROR(+VLOOKUP(H374,'Resultatindikator og Måleenhed'!A:B,2,FALSE),"")</f>
        <v/>
      </c>
      <c r="J374" s="88"/>
    </row>
    <row r="375" spans="2:10" s="136" customFormat="1" x14ac:dyDescent="0.25">
      <c r="B375" s="137"/>
      <c r="C375" s="171"/>
      <c r="D375" s="106"/>
      <c r="E375" s="88"/>
      <c r="F375" s="137"/>
      <c r="G375" s="142" t="str">
        <f>IFERROR(+VLOOKUP(D375,'Aktioner og Resultatindikatorer'!C:D,2,FALSE),"")</f>
        <v/>
      </c>
      <c r="H375" s="88"/>
      <c r="I375" s="146" t="str">
        <f>IFERROR(+VLOOKUP(H375,'Resultatindikator og Måleenhed'!A:B,2,FALSE),"")</f>
        <v/>
      </c>
      <c r="J375" s="88"/>
    </row>
    <row r="376" spans="2:10" s="136" customFormat="1" x14ac:dyDescent="0.25">
      <c r="B376" s="137"/>
      <c r="C376" s="171"/>
      <c r="D376" s="106"/>
      <c r="E376" s="88"/>
      <c r="F376" s="137"/>
      <c r="G376" s="142" t="str">
        <f>IFERROR(+VLOOKUP(D376,'Aktioner og Resultatindikatorer'!C:D,2,FALSE),"")</f>
        <v/>
      </c>
      <c r="H376" s="88"/>
      <c r="I376" s="146" t="str">
        <f>IFERROR(+VLOOKUP(H376,'Resultatindikator og Måleenhed'!A:B,2,FALSE),"")</f>
        <v/>
      </c>
      <c r="J376" s="88"/>
    </row>
    <row r="377" spans="2:10" s="136" customFormat="1" x14ac:dyDescent="0.25">
      <c r="B377" s="137"/>
      <c r="C377" s="171"/>
      <c r="D377" s="106"/>
      <c r="E377" s="88"/>
      <c r="F377" s="137"/>
      <c r="G377" s="142" t="str">
        <f>IFERROR(+VLOOKUP(D377,'Aktioner og Resultatindikatorer'!C:D,2,FALSE),"")</f>
        <v/>
      </c>
      <c r="H377" s="88"/>
      <c r="I377" s="146" t="str">
        <f>IFERROR(+VLOOKUP(H377,'Resultatindikator og Måleenhed'!A:B,2,FALSE),"")</f>
        <v/>
      </c>
      <c r="J377" s="88"/>
    </row>
    <row r="378" spans="2:10" s="136" customFormat="1" x14ac:dyDescent="0.25">
      <c r="B378" s="137"/>
      <c r="C378" s="171"/>
      <c r="D378" s="106"/>
      <c r="E378" s="88"/>
      <c r="F378" s="137"/>
      <c r="G378" s="142" t="str">
        <f>IFERROR(+VLOOKUP(D378,'Aktioner og Resultatindikatorer'!C:D,2,FALSE),"")</f>
        <v/>
      </c>
      <c r="H378" s="88"/>
      <c r="I378" s="146" t="str">
        <f>IFERROR(+VLOOKUP(H378,'Resultatindikator og Måleenhed'!A:B,2,FALSE),"")</f>
        <v/>
      </c>
      <c r="J378" s="88"/>
    </row>
    <row r="379" spans="2:10" s="136" customFormat="1" x14ac:dyDescent="0.25">
      <c r="B379" s="137"/>
      <c r="C379" s="171"/>
      <c r="D379" s="106"/>
      <c r="E379" s="88"/>
      <c r="F379" s="137"/>
      <c r="G379" s="142" t="str">
        <f>IFERROR(+VLOOKUP(D379,'Aktioner og Resultatindikatorer'!C:D,2,FALSE),"")</f>
        <v/>
      </c>
      <c r="H379" s="88"/>
      <c r="I379" s="146" t="str">
        <f>IFERROR(+VLOOKUP(H379,'Resultatindikator og Måleenhed'!A:B,2,FALSE),"")</f>
        <v/>
      </c>
      <c r="J379" s="88"/>
    </row>
    <row r="380" spans="2:10" s="136" customFormat="1" x14ac:dyDescent="0.25">
      <c r="B380" s="137"/>
      <c r="C380" s="171"/>
      <c r="D380" s="106"/>
      <c r="E380" s="88"/>
      <c r="F380" s="137"/>
      <c r="G380" s="142" t="str">
        <f>IFERROR(+VLOOKUP(D380,'Aktioner og Resultatindikatorer'!C:D,2,FALSE),"")</f>
        <v/>
      </c>
      <c r="H380" s="88"/>
      <c r="I380" s="146" t="str">
        <f>IFERROR(+VLOOKUP(H380,'Resultatindikator og Måleenhed'!A:B,2,FALSE),"")</f>
        <v/>
      </c>
      <c r="J380" s="88"/>
    </row>
    <row r="381" spans="2:10" s="136" customFormat="1" x14ac:dyDescent="0.25">
      <c r="B381" s="137"/>
      <c r="C381" s="171"/>
      <c r="D381" s="106"/>
      <c r="E381" s="88"/>
      <c r="F381" s="137"/>
      <c r="G381" s="142" t="str">
        <f>IFERROR(+VLOOKUP(D381,'Aktioner og Resultatindikatorer'!C:D,2,FALSE),"")</f>
        <v/>
      </c>
      <c r="H381" s="88"/>
      <c r="I381" s="146" t="str">
        <f>IFERROR(+VLOOKUP(H381,'Resultatindikator og Måleenhed'!A:B,2,FALSE),"")</f>
        <v/>
      </c>
      <c r="J381" s="88"/>
    </row>
    <row r="382" spans="2:10" s="136" customFormat="1" x14ac:dyDescent="0.25">
      <c r="B382" s="137"/>
      <c r="C382" s="171"/>
      <c r="D382" s="106"/>
      <c r="E382" s="88"/>
      <c r="F382" s="137"/>
      <c r="G382" s="142" t="str">
        <f>IFERROR(+VLOOKUP(D382,'Aktioner og Resultatindikatorer'!C:D,2,FALSE),"")</f>
        <v/>
      </c>
      <c r="H382" s="88"/>
      <c r="I382" s="146" t="str">
        <f>IFERROR(+VLOOKUP(H382,'Resultatindikator og Måleenhed'!A:B,2,FALSE),"")</f>
        <v/>
      </c>
      <c r="J382" s="88"/>
    </row>
    <row r="383" spans="2:10" s="136" customFormat="1" x14ac:dyDescent="0.25">
      <c r="B383" s="137"/>
      <c r="C383" s="171"/>
      <c r="D383" s="106"/>
      <c r="E383" s="88"/>
      <c r="F383" s="137"/>
      <c r="G383" s="142" t="str">
        <f>IFERROR(+VLOOKUP(D383,'Aktioner og Resultatindikatorer'!C:D,2,FALSE),"")</f>
        <v/>
      </c>
      <c r="H383" s="88"/>
      <c r="I383" s="146" t="str">
        <f>IFERROR(+VLOOKUP(H383,'Resultatindikator og Måleenhed'!A:B,2,FALSE),"")</f>
        <v/>
      </c>
      <c r="J383" s="88"/>
    </row>
    <row r="384" spans="2:10" s="136" customFormat="1" x14ac:dyDescent="0.25">
      <c r="B384" s="137"/>
      <c r="C384" s="171"/>
      <c r="D384" s="106"/>
      <c r="E384" s="88"/>
      <c r="F384" s="137"/>
      <c r="G384" s="142" t="str">
        <f>IFERROR(+VLOOKUP(D384,'Aktioner og Resultatindikatorer'!C:D,2,FALSE),"")</f>
        <v/>
      </c>
      <c r="H384" s="88"/>
      <c r="I384" s="146" t="str">
        <f>IFERROR(+VLOOKUP(H384,'Resultatindikator og Måleenhed'!A:B,2,FALSE),"")</f>
        <v/>
      </c>
      <c r="J384" s="88"/>
    </row>
    <row r="385" spans="2:10" s="136" customFormat="1" x14ac:dyDescent="0.25">
      <c r="B385" s="137"/>
      <c r="C385" s="171"/>
      <c r="D385" s="106"/>
      <c r="E385" s="88"/>
      <c r="F385" s="137"/>
      <c r="G385" s="142" t="str">
        <f>IFERROR(+VLOOKUP(D385,'Aktioner og Resultatindikatorer'!C:D,2,FALSE),"")</f>
        <v/>
      </c>
      <c r="H385" s="88"/>
      <c r="I385" s="146" t="str">
        <f>IFERROR(+VLOOKUP(H385,'Resultatindikator og Måleenhed'!A:B,2,FALSE),"")</f>
        <v/>
      </c>
      <c r="J385" s="88"/>
    </row>
    <row r="386" spans="2:10" s="136" customFormat="1" x14ac:dyDescent="0.25">
      <c r="B386" s="137"/>
      <c r="C386" s="171"/>
      <c r="D386" s="106"/>
      <c r="E386" s="88"/>
      <c r="F386" s="137"/>
      <c r="G386" s="142" t="str">
        <f>IFERROR(+VLOOKUP(D386,'Aktioner og Resultatindikatorer'!C:D,2,FALSE),"")</f>
        <v/>
      </c>
      <c r="H386" s="88"/>
      <c r="I386" s="146" t="str">
        <f>IFERROR(+VLOOKUP(H386,'Resultatindikator og Måleenhed'!A:B,2,FALSE),"")</f>
        <v/>
      </c>
      <c r="J386" s="88"/>
    </row>
    <row r="387" spans="2:10" s="136" customFormat="1" x14ac:dyDescent="0.25">
      <c r="B387" s="137"/>
      <c r="C387" s="171"/>
      <c r="D387" s="106"/>
      <c r="E387" s="88"/>
      <c r="F387" s="137"/>
      <c r="G387" s="142" t="str">
        <f>IFERROR(+VLOOKUP(D387,'Aktioner og Resultatindikatorer'!C:D,2,FALSE),"")</f>
        <v/>
      </c>
      <c r="H387" s="88"/>
      <c r="I387" s="146" t="str">
        <f>IFERROR(+VLOOKUP(H387,'Resultatindikator og Måleenhed'!A:B,2,FALSE),"")</f>
        <v/>
      </c>
      <c r="J387" s="88"/>
    </row>
    <row r="388" spans="2:10" s="136" customFormat="1" x14ac:dyDescent="0.25">
      <c r="B388" s="137"/>
      <c r="C388" s="171"/>
      <c r="D388" s="106"/>
      <c r="E388" s="88"/>
      <c r="F388" s="137"/>
      <c r="G388" s="142" t="str">
        <f>IFERROR(+VLOOKUP(D388,'Aktioner og Resultatindikatorer'!C:D,2,FALSE),"")</f>
        <v/>
      </c>
      <c r="H388" s="88"/>
      <c r="I388" s="146" t="str">
        <f>IFERROR(+VLOOKUP(H388,'Resultatindikator og Måleenhed'!A:B,2,FALSE),"")</f>
        <v/>
      </c>
      <c r="J388" s="88"/>
    </row>
    <row r="389" spans="2:10" s="136" customFormat="1" x14ac:dyDescent="0.25">
      <c r="B389" s="137"/>
      <c r="C389" s="171"/>
      <c r="D389" s="106"/>
      <c r="E389" s="88"/>
      <c r="F389" s="137"/>
      <c r="G389" s="142" t="str">
        <f>IFERROR(+VLOOKUP(D389,'Aktioner og Resultatindikatorer'!C:D,2,FALSE),"")</f>
        <v/>
      </c>
      <c r="H389" s="88"/>
      <c r="I389" s="146" t="str">
        <f>IFERROR(+VLOOKUP(H389,'Resultatindikator og Måleenhed'!A:B,2,FALSE),"")</f>
        <v/>
      </c>
      <c r="J389" s="88"/>
    </row>
    <row r="390" spans="2:10" s="136" customFormat="1" x14ac:dyDescent="0.25">
      <c r="B390" s="137"/>
      <c r="C390" s="171"/>
      <c r="D390" s="106"/>
      <c r="E390" s="88"/>
      <c r="F390" s="137"/>
      <c r="G390" s="142" t="str">
        <f>IFERROR(+VLOOKUP(D390,'Aktioner og Resultatindikatorer'!C:D,2,FALSE),"")</f>
        <v/>
      </c>
      <c r="H390" s="88"/>
      <c r="I390" s="146" t="str">
        <f>IFERROR(+VLOOKUP(H390,'Resultatindikator og Måleenhed'!A:B,2,FALSE),"")</f>
        <v/>
      </c>
      <c r="J390" s="88"/>
    </row>
    <row r="391" spans="2:10" s="136" customFormat="1" x14ac:dyDescent="0.25">
      <c r="B391" s="137"/>
      <c r="C391" s="171"/>
      <c r="D391" s="106"/>
      <c r="E391" s="88"/>
      <c r="F391" s="137"/>
      <c r="G391" s="142" t="str">
        <f>IFERROR(+VLOOKUP(D391,'Aktioner og Resultatindikatorer'!C:D,2,FALSE),"")</f>
        <v/>
      </c>
      <c r="H391" s="88"/>
      <c r="I391" s="146" t="str">
        <f>IFERROR(+VLOOKUP(H391,'Resultatindikator og Måleenhed'!A:B,2,FALSE),"")</f>
        <v/>
      </c>
      <c r="J391" s="88"/>
    </row>
    <row r="392" spans="2:10" s="136" customFormat="1" x14ac:dyDescent="0.25">
      <c r="B392" s="137"/>
      <c r="C392" s="171"/>
      <c r="D392" s="106"/>
      <c r="E392" s="88"/>
      <c r="F392" s="137"/>
      <c r="G392" s="142" t="str">
        <f>IFERROR(+VLOOKUP(D392,'Aktioner og Resultatindikatorer'!C:D,2,FALSE),"")</f>
        <v/>
      </c>
      <c r="H392" s="88"/>
      <c r="I392" s="146" t="str">
        <f>IFERROR(+VLOOKUP(H392,'Resultatindikator og Måleenhed'!A:B,2,FALSE),"")</f>
        <v/>
      </c>
      <c r="J392" s="88"/>
    </row>
    <row r="393" spans="2:10" s="136" customFormat="1" x14ac:dyDescent="0.25">
      <c r="B393" s="137"/>
      <c r="C393" s="171"/>
      <c r="D393" s="106"/>
      <c r="E393" s="88"/>
      <c r="F393" s="137"/>
      <c r="G393" s="142" t="str">
        <f>IFERROR(+VLOOKUP(D393,'Aktioner og Resultatindikatorer'!C:D,2,FALSE),"")</f>
        <v/>
      </c>
      <c r="H393" s="88"/>
      <c r="I393" s="146" t="str">
        <f>IFERROR(+VLOOKUP(H393,'Resultatindikator og Måleenhed'!A:B,2,FALSE),"")</f>
        <v/>
      </c>
      <c r="J393" s="88"/>
    </row>
    <row r="394" spans="2:10" s="136" customFormat="1" x14ac:dyDescent="0.25">
      <c r="B394" s="137"/>
      <c r="C394" s="171"/>
      <c r="D394" s="106"/>
      <c r="E394" s="88"/>
      <c r="F394" s="137"/>
      <c r="G394" s="142" t="str">
        <f>IFERROR(+VLOOKUP(D394,'Aktioner og Resultatindikatorer'!C:D,2,FALSE),"")</f>
        <v/>
      </c>
      <c r="H394" s="88"/>
      <c r="I394" s="146" t="str">
        <f>IFERROR(+VLOOKUP(H394,'Resultatindikator og Måleenhed'!A:B,2,FALSE),"")</f>
        <v/>
      </c>
      <c r="J394" s="88"/>
    </row>
    <row r="395" spans="2:10" s="136" customFormat="1" x14ac:dyDescent="0.25">
      <c r="B395" s="137"/>
      <c r="C395" s="171"/>
      <c r="D395" s="106"/>
      <c r="E395" s="88"/>
      <c r="F395" s="137"/>
      <c r="G395" s="142" t="str">
        <f>IFERROR(+VLOOKUP(D395,'Aktioner og Resultatindikatorer'!C:D,2,FALSE),"")</f>
        <v/>
      </c>
      <c r="H395" s="88"/>
      <c r="I395" s="146" t="str">
        <f>IFERROR(+VLOOKUP(H395,'Resultatindikator og Måleenhed'!A:B,2,FALSE),"")</f>
        <v/>
      </c>
      <c r="J395" s="88"/>
    </row>
    <row r="396" spans="2:10" s="136" customFormat="1" x14ac:dyDescent="0.25">
      <c r="B396" s="137"/>
      <c r="C396" s="171"/>
      <c r="D396" s="106"/>
      <c r="E396" s="88"/>
      <c r="F396" s="137"/>
      <c r="G396" s="142" t="str">
        <f>IFERROR(+VLOOKUP(D396,'Aktioner og Resultatindikatorer'!C:D,2,FALSE),"")</f>
        <v/>
      </c>
      <c r="H396" s="88"/>
      <c r="I396" s="146" t="str">
        <f>IFERROR(+VLOOKUP(H396,'Resultatindikator og Måleenhed'!A:B,2,FALSE),"")</f>
        <v/>
      </c>
      <c r="J396" s="88"/>
    </row>
    <row r="397" spans="2:10" s="136" customFormat="1" x14ac:dyDescent="0.25">
      <c r="B397" s="137"/>
      <c r="C397" s="171"/>
      <c r="D397" s="106"/>
      <c r="E397" s="88"/>
      <c r="F397" s="137"/>
      <c r="G397" s="142" t="str">
        <f>IFERROR(+VLOOKUP(D397,'Aktioner og Resultatindikatorer'!C:D,2,FALSE),"")</f>
        <v/>
      </c>
      <c r="H397" s="88"/>
      <c r="I397" s="146" t="str">
        <f>IFERROR(+VLOOKUP(H397,'Resultatindikator og Måleenhed'!A:B,2,FALSE),"")</f>
        <v/>
      </c>
      <c r="J397" s="88"/>
    </row>
    <row r="398" spans="2:10" s="136" customFormat="1" x14ac:dyDescent="0.25">
      <c r="B398" s="137"/>
      <c r="C398" s="171"/>
      <c r="D398" s="106"/>
      <c r="E398" s="88"/>
      <c r="F398" s="137"/>
      <c r="G398" s="142" t="str">
        <f>IFERROR(+VLOOKUP(D398,'Aktioner og Resultatindikatorer'!C:D,2,FALSE),"")</f>
        <v/>
      </c>
      <c r="H398" s="88"/>
      <c r="I398" s="146" t="str">
        <f>IFERROR(+VLOOKUP(H398,'Resultatindikator og Måleenhed'!A:B,2,FALSE),"")</f>
        <v/>
      </c>
      <c r="J398" s="88"/>
    </row>
    <row r="399" spans="2:10" s="136" customFormat="1" x14ac:dyDescent="0.25">
      <c r="B399" s="137"/>
      <c r="C399" s="171"/>
      <c r="D399" s="106"/>
      <c r="E399" s="88"/>
      <c r="F399" s="137"/>
      <c r="G399" s="142" t="str">
        <f>IFERROR(+VLOOKUP(D399,'Aktioner og Resultatindikatorer'!C:D,2,FALSE),"")</f>
        <v/>
      </c>
      <c r="H399" s="88"/>
      <c r="I399" s="146" t="str">
        <f>IFERROR(+VLOOKUP(H399,'Resultatindikator og Måleenhed'!A:B,2,FALSE),"")</f>
        <v/>
      </c>
      <c r="J399" s="88"/>
    </row>
    <row r="400" spans="2:10" s="136" customFormat="1" x14ac:dyDescent="0.25">
      <c r="B400" s="137"/>
      <c r="C400" s="171"/>
      <c r="D400" s="106"/>
      <c r="E400" s="88"/>
      <c r="F400" s="137"/>
      <c r="G400" s="142" t="str">
        <f>IFERROR(+VLOOKUP(D400,'Aktioner og Resultatindikatorer'!C:D,2,FALSE),"")</f>
        <v/>
      </c>
      <c r="H400" s="88"/>
      <c r="I400" s="146" t="str">
        <f>IFERROR(+VLOOKUP(H400,'Resultatindikator og Måleenhed'!A:B,2,FALSE),"")</f>
        <v/>
      </c>
      <c r="J400" s="88"/>
    </row>
    <row r="401" spans="2:10" s="136" customFormat="1" x14ac:dyDescent="0.25">
      <c r="B401" s="137"/>
      <c r="C401" s="171"/>
      <c r="D401" s="106"/>
      <c r="E401" s="88"/>
      <c r="F401" s="137"/>
      <c r="G401" s="142" t="str">
        <f>IFERROR(+VLOOKUP(D401,'Aktioner og Resultatindikatorer'!C:D,2,FALSE),"")</f>
        <v/>
      </c>
      <c r="H401" s="88"/>
      <c r="I401" s="146" t="str">
        <f>IFERROR(+VLOOKUP(H401,'Resultatindikator og Måleenhed'!A:B,2,FALSE),"")</f>
        <v/>
      </c>
      <c r="J401" s="88"/>
    </row>
    <row r="402" spans="2:10" s="136" customFormat="1" x14ac:dyDescent="0.25">
      <c r="B402" s="137"/>
      <c r="C402" s="171"/>
      <c r="D402" s="106"/>
      <c r="E402" s="88"/>
      <c r="F402" s="137"/>
      <c r="G402" s="142" t="str">
        <f>IFERROR(+VLOOKUP(D402,'Aktioner og Resultatindikatorer'!C:D,2,FALSE),"")</f>
        <v/>
      </c>
      <c r="H402" s="88"/>
      <c r="I402" s="146" t="str">
        <f>IFERROR(+VLOOKUP(H402,'Resultatindikator og Måleenhed'!A:B,2,FALSE),"")</f>
        <v/>
      </c>
      <c r="J402" s="88"/>
    </row>
    <row r="403" spans="2:10" s="136" customFormat="1" x14ac:dyDescent="0.25">
      <c r="B403" s="137"/>
      <c r="C403" s="171"/>
      <c r="D403" s="106"/>
      <c r="E403" s="88"/>
      <c r="F403" s="137"/>
      <c r="G403" s="142" t="str">
        <f>IFERROR(+VLOOKUP(D403,'Aktioner og Resultatindikatorer'!C:D,2,FALSE),"")</f>
        <v/>
      </c>
      <c r="H403" s="88"/>
      <c r="I403" s="146" t="str">
        <f>IFERROR(+VLOOKUP(H403,'Resultatindikator og Måleenhed'!A:B,2,FALSE),"")</f>
        <v/>
      </c>
      <c r="J403" s="88"/>
    </row>
    <row r="404" spans="2:10" s="136" customFormat="1" x14ac:dyDescent="0.25">
      <c r="B404" s="137"/>
      <c r="C404" s="171"/>
      <c r="D404" s="106"/>
      <c r="E404" s="88"/>
      <c r="F404" s="137"/>
      <c r="G404" s="142" t="str">
        <f>IFERROR(+VLOOKUP(D404,'Aktioner og Resultatindikatorer'!C:D,2,FALSE),"")</f>
        <v/>
      </c>
      <c r="H404" s="88"/>
      <c r="I404" s="146" t="str">
        <f>IFERROR(+VLOOKUP(H404,'Resultatindikator og Måleenhed'!A:B,2,FALSE),"")</f>
        <v/>
      </c>
      <c r="J404" s="88"/>
    </row>
    <row r="405" spans="2:10" s="136" customFormat="1" x14ac:dyDescent="0.25">
      <c r="B405" s="137"/>
      <c r="C405" s="171"/>
      <c r="D405" s="106"/>
      <c r="E405" s="88"/>
      <c r="F405" s="137"/>
      <c r="G405" s="142" t="str">
        <f>IFERROR(+VLOOKUP(D405,'Aktioner og Resultatindikatorer'!C:D,2,FALSE),"")</f>
        <v/>
      </c>
      <c r="H405" s="88"/>
      <c r="I405" s="146" t="str">
        <f>IFERROR(+VLOOKUP(H405,'Resultatindikator og Måleenhed'!A:B,2,FALSE),"")</f>
        <v/>
      </c>
      <c r="J405" s="88"/>
    </row>
    <row r="406" spans="2:10" s="136" customFormat="1" x14ac:dyDescent="0.25">
      <c r="B406" s="137"/>
      <c r="C406" s="171"/>
      <c r="D406" s="106"/>
      <c r="E406" s="88"/>
      <c r="F406" s="137"/>
      <c r="G406" s="142" t="str">
        <f>IFERROR(+VLOOKUP(D406,'Aktioner og Resultatindikatorer'!C:D,2,FALSE),"")</f>
        <v/>
      </c>
      <c r="H406" s="88"/>
      <c r="I406" s="146" t="str">
        <f>IFERROR(+VLOOKUP(H406,'Resultatindikator og Måleenhed'!A:B,2,FALSE),"")</f>
        <v/>
      </c>
      <c r="J406" s="88"/>
    </row>
    <row r="407" spans="2:10" s="136" customFormat="1" x14ac:dyDescent="0.25">
      <c r="B407" s="137"/>
      <c r="C407" s="171"/>
      <c r="D407" s="106"/>
      <c r="E407" s="88"/>
      <c r="F407" s="137"/>
      <c r="G407" s="142" t="str">
        <f>IFERROR(+VLOOKUP(D407,'Aktioner og Resultatindikatorer'!C:D,2,FALSE),"")</f>
        <v/>
      </c>
      <c r="H407" s="88"/>
      <c r="I407" s="146" t="str">
        <f>IFERROR(+VLOOKUP(H407,'Resultatindikator og Måleenhed'!A:B,2,FALSE),"")</f>
        <v/>
      </c>
      <c r="J407" s="88"/>
    </row>
    <row r="408" spans="2:10" s="136" customFormat="1" x14ac:dyDescent="0.25">
      <c r="B408" s="137"/>
      <c r="C408" s="171"/>
      <c r="D408" s="106"/>
      <c r="E408" s="88"/>
      <c r="F408" s="137"/>
      <c r="G408" s="142" t="str">
        <f>IFERROR(+VLOOKUP(D408,'Aktioner og Resultatindikatorer'!C:D,2,FALSE),"")</f>
        <v/>
      </c>
      <c r="H408" s="88"/>
      <c r="I408" s="146" t="str">
        <f>IFERROR(+VLOOKUP(H408,'Resultatindikator og Måleenhed'!A:B,2,FALSE),"")</f>
        <v/>
      </c>
      <c r="J408" s="88"/>
    </row>
    <row r="409" spans="2:10" s="136" customFormat="1" x14ac:dyDescent="0.25">
      <c r="B409" s="137"/>
      <c r="C409" s="171"/>
      <c r="D409" s="106"/>
      <c r="E409" s="88"/>
      <c r="F409" s="137"/>
      <c r="G409" s="142" t="str">
        <f>IFERROR(+VLOOKUP(D409,'Aktioner og Resultatindikatorer'!C:D,2,FALSE),"")</f>
        <v/>
      </c>
      <c r="H409" s="88"/>
      <c r="I409" s="146" t="str">
        <f>IFERROR(+VLOOKUP(H409,'Resultatindikator og Måleenhed'!A:B,2,FALSE),"")</f>
        <v/>
      </c>
      <c r="J409" s="88"/>
    </row>
    <row r="410" spans="2:10" s="136" customFormat="1" x14ac:dyDescent="0.25">
      <c r="B410" s="137"/>
      <c r="C410" s="171"/>
      <c r="D410" s="106"/>
      <c r="E410" s="88"/>
      <c r="F410" s="137"/>
      <c r="G410" s="142" t="str">
        <f>IFERROR(+VLOOKUP(D410,'Aktioner og Resultatindikatorer'!C:D,2,FALSE),"")</f>
        <v/>
      </c>
      <c r="H410" s="88"/>
      <c r="I410" s="146" t="str">
        <f>IFERROR(+VLOOKUP(H410,'Resultatindikator og Måleenhed'!A:B,2,FALSE),"")</f>
        <v/>
      </c>
      <c r="J410" s="88"/>
    </row>
    <row r="411" spans="2:10" s="136" customFormat="1" x14ac:dyDescent="0.25">
      <c r="B411" s="137"/>
      <c r="C411" s="171"/>
      <c r="D411" s="106"/>
      <c r="E411" s="88"/>
      <c r="F411" s="137"/>
      <c r="G411" s="142" t="str">
        <f>IFERROR(+VLOOKUP(D411,'Aktioner og Resultatindikatorer'!C:D,2,FALSE),"")</f>
        <v/>
      </c>
      <c r="H411" s="88"/>
      <c r="I411" s="146" t="str">
        <f>IFERROR(+VLOOKUP(H411,'Resultatindikator og Måleenhed'!A:B,2,FALSE),"")</f>
        <v/>
      </c>
      <c r="J411" s="88"/>
    </row>
    <row r="412" spans="2:10" s="136" customFormat="1" x14ac:dyDescent="0.25">
      <c r="B412" s="137"/>
      <c r="C412" s="171"/>
      <c r="D412" s="106"/>
      <c r="E412" s="88"/>
      <c r="F412" s="137"/>
      <c r="G412" s="142" t="str">
        <f>IFERROR(+VLOOKUP(D412,'Aktioner og Resultatindikatorer'!C:D,2,FALSE),"")</f>
        <v/>
      </c>
      <c r="H412" s="88"/>
      <c r="I412" s="146" t="str">
        <f>IFERROR(+VLOOKUP(H412,'Resultatindikator og Måleenhed'!A:B,2,FALSE),"")</f>
        <v/>
      </c>
      <c r="J412" s="88"/>
    </row>
    <row r="413" spans="2:10" s="136" customFormat="1" x14ac:dyDescent="0.25">
      <c r="B413" s="137"/>
      <c r="C413" s="171"/>
      <c r="D413" s="106"/>
      <c r="E413" s="88"/>
      <c r="F413" s="137"/>
      <c r="G413" s="142" t="str">
        <f>IFERROR(+VLOOKUP(D413,'Aktioner og Resultatindikatorer'!C:D,2,FALSE),"")</f>
        <v/>
      </c>
      <c r="H413" s="88"/>
      <c r="I413" s="146" t="str">
        <f>IFERROR(+VLOOKUP(H413,'Resultatindikator og Måleenhed'!A:B,2,FALSE),"")</f>
        <v/>
      </c>
      <c r="J413" s="88"/>
    </row>
    <row r="414" spans="2:10" s="136" customFormat="1" x14ac:dyDescent="0.25">
      <c r="B414" s="137"/>
      <c r="C414" s="171"/>
      <c r="D414" s="106"/>
      <c r="E414" s="88"/>
      <c r="F414" s="137"/>
      <c r="G414" s="142" t="str">
        <f>IFERROR(+VLOOKUP(D414,'Aktioner og Resultatindikatorer'!C:D,2,FALSE),"")</f>
        <v/>
      </c>
      <c r="H414" s="88"/>
      <c r="I414" s="146" t="str">
        <f>IFERROR(+VLOOKUP(H414,'Resultatindikator og Måleenhed'!A:B,2,FALSE),"")</f>
        <v/>
      </c>
      <c r="J414" s="88"/>
    </row>
    <row r="415" spans="2:10" s="136" customFormat="1" x14ac:dyDescent="0.25">
      <c r="B415" s="137"/>
      <c r="C415" s="171"/>
      <c r="D415" s="106"/>
      <c r="E415" s="88"/>
      <c r="F415" s="137"/>
      <c r="G415" s="142" t="str">
        <f>IFERROR(+VLOOKUP(D415,'Aktioner og Resultatindikatorer'!C:D,2,FALSE),"")</f>
        <v/>
      </c>
      <c r="H415" s="88"/>
      <c r="I415" s="146" t="str">
        <f>IFERROR(+VLOOKUP(H415,'Resultatindikator og Måleenhed'!A:B,2,FALSE),"")</f>
        <v/>
      </c>
      <c r="J415" s="88"/>
    </row>
    <row r="416" spans="2:10" s="136" customFormat="1" x14ac:dyDescent="0.25">
      <c r="B416" s="137"/>
      <c r="C416" s="171"/>
      <c r="D416" s="106"/>
      <c r="E416" s="88"/>
      <c r="F416" s="137"/>
      <c r="G416" s="142" t="str">
        <f>IFERROR(+VLOOKUP(D416,'Aktioner og Resultatindikatorer'!C:D,2,FALSE),"")</f>
        <v/>
      </c>
      <c r="H416" s="88"/>
      <c r="I416" s="146" t="str">
        <f>IFERROR(+VLOOKUP(H416,'Resultatindikator og Måleenhed'!A:B,2,FALSE),"")</f>
        <v/>
      </c>
      <c r="J416" s="88"/>
    </row>
    <row r="417" spans="2:10" s="136" customFormat="1" x14ac:dyDescent="0.25">
      <c r="B417" s="137"/>
      <c r="C417" s="171"/>
      <c r="D417" s="106"/>
      <c r="E417" s="88"/>
      <c r="F417" s="137"/>
      <c r="G417" s="142" t="str">
        <f>IFERROR(+VLOOKUP(D417,'Aktioner og Resultatindikatorer'!C:D,2,FALSE),"")</f>
        <v/>
      </c>
      <c r="H417" s="88"/>
      <c r="I417" s="146" t="str">
        <f>IFERROR(+VLOOKUP(H417,'Resultatindikator og Måleenhed'!A:B,2,FALSE),"")</f>
        <v/>
      </c>
      <c r="J417" s="88"/>
    </row>
    <row r="418" spans="2:10" s="136" customFormat="1" x14ac:dyDescent="0.25">
      <c r="B418" s="137"/>
      <c r="C418" s="171"/>
      <c r="D418" s="106"/>
      <c r="E418" s="88"/>
      <c r="F418" s="137"/>
      <c r="G418" s="142" t="str">
        <f>IFERROR(+VLOOKUP(D418,'Aktioner og Resultatindikatorer'!C:D,2,FALSE),"")</f>
        <v/>
      </c>
      <c r="H418" s="88"/>
      <c r="I418" s="146" t="str">
        <f>IFERROR(+VLOOKUP(H418,'Resultatindikator og Måleenhed'!A:B,2,FALSE),"")</f>
        <v/>
      </c>
      <c r="J418" s="88"/>
    </row>
    <row r="419" spans="2:10" s="136" customFormat="1" x14ac:dyDescent="0.25">
      <c r="B419" s="137"/>
      <c r="C419" s="171"/>
      <c r="D419" s="106"/>
      <c r="E419" s="88"/>
      <c r="F419" s="137"/>
      <c r="G419" s="142" t="str">
        <f>IFERROR(+VLOOKUP(D419,'Aktioner og Resultatindikatorer'!C:D,2,FALSE),"")</f>
        <v/>
      </c>
      <c r="H419" s="88"/>
      <c r="I419" s="146" t="str">
        <f>IFERROR(+VLOOKUP(H419,'Resultatindikator og Måleenhed'!A:B,2,FALSE),"")</f>
        <v/>
      </c>
      <c r="J419" s="88"/>
    </row>
    <row r="420" spans="2:10" s="136" customFormat="1" x14ac:dyDescent="0.25">
      <c r="B420" s="137"/>
      <c r="C420" s="171"/>
      <c r="D420" s="106"/>
      <c r="E420" s="88"/>
      <c r="F420" s="137"/>
      <c r="G420" s="142" t="str">
        <f>IFERROR(+VLOOKUP(D420,'Aktioner og Resultatindikatorer'!C:D,2,FALSE),"")</f>
        <v/>
      </c>
      <c r="H420" s="88"/>
      <c r="I420" s="146" t="str">
        <f>IFERROR(+VLOOKUP(H420,'Resultatindikator og Måleenhed'!A:B,2,FALSE),"")</f>
        <v/>
      </c>
      <c r="J420" s="88"/>
    </row>
    <row r="421" spans="2:10" s="136" customFormat="1" x14ac:dyDescent="0.25">
      <c r="B421" s="137"/>
      <c r="C421" s="171"/>
      <c r="D421" s="106"/>
      <c r="E421" s="88"/>
      <c r="F421" s="137"/>
      <c r="G421" s="142" t="str">
        <f>IFERROR(+VLOOKUP(D421,'Aktioner og Resultatindikatorer'!C:D,2,FALSE),"")</f>
        <v/>
      </c>
      <c r="H421" s="88"/>
      <c r="I421" s="146" t="str">
        <f>IFERROR(+VLOOKUP(H421,'Resultatindikator og Måleenhed'!A:B,2,FALSE),"")</f>
        <v/>
      </c>
      <c r="J421" s="88"/>
    </row>
    <row r="422" spans="2:10" s="136" customFormat="1" x14ac:dyDescent="0.25">
      <c r="B422" s="137"/>
      <c r="C422" s="171"/>
      <c r="D422" s="106"/>
      <c r="E422" s="88"/>
      <c r="F422" s="137"/>
      <c r="G422" s="142" t="str">
        <f>IFERROR(+VLOOKUP(D422,'Aktioner og Resultatindikatorer'!C:D,2,FALSE),"")</f>
        <v/>
      </c>
      <c r="H422" s="88"/>
      <c r="I422" s="146" t="str">
        <f>IFERROR(+VLOOKUP(H422,'Resultatindikator og Måleenhed'!A:B,2,FALSE),"")</f>
        <v/>
      </c>
      <c r="J422" s="88"/>
    </row>
    <row r="423" spans="2:10" s="136" customFormat="1" x14ac:dyDescent="0.25">
      <c r="B423" s="137"/>
      <c r="C423" s="171"/>
      <c r="D423" s="106"/>
      <c r="E423" s="88"/>
      <c r="F423" s="137"/>
      <c r="G423" s="142" t="str">
        <f>IFERROR(+VLOOKUP(D423,'Aktioner og Resultatindikatorer'!C:D,2,FALSE),"")</f>
        <v/>
      </c>
      <c r="H423" s="88"/>
      <c r="I423" s="146" t="str">
        <f>IFERROR(+VLOOKUP(H423,'Resultatindikator og Måleenhed'!A:B,2,FALSE),"")</f>
        <v/>
      </c>
      <c r="J423" s="88"/>
    </row>
    <row r="424" spans="2:10" s="136" customFormat="1" x14ac:dyDescent="0.25">
      <c r="B424" s="137"/>
      <c r="C424" s="171"/>
      <c r="D424" s="106"/>
      <c r="E424" s="88"/>
      <c r="F424" s="137"/>
      <c r="G424" s="142" t="str">
        <f>IFERROR(+VLOOKUP(D424,'Aktioner og Resultatindikatorer'!C:D,2,FALSE),"")</f>
        <v/>
      </c>
      <c r="H424" s="88"/>
      <c r="I424" s="146" t="str">
        <f>IFERROR(+VLOOKUP(H424,'Resultatindikator og Måleenhed'!A:B,2,FALSE),"")</f>
        <v/>
      </c>
      <c r="J424" s="88"/>
    </row>
    <row r="425" spans="2:10" s="136" customFormat="1" x14ac:dyDescent="0.25">
      <c r="B425" s="137"/>
      <c r="C425" s="171"/>
      <c r="D425" s="106"/>
      <c r="E425" s="88"/>
      <c r="F425" s="137"/>
      <c r="G425" s="142" t="str">
        <f>IFERROR(+VLOOKUP(D425,'Aktioner og Resultatindikatorer'!C:D,2,FALSE),"")</f>
        <v/>
      </c>
      <c r="H425" s="88"/>
      <c r="I425" s="146" t="str">
        <f>IFERROR(+VLOOKUP(H425,'Resultatindikator og Måleenhed'!A:B,2,FALSE),"")</f>
        <v/>
      </c>
      <c r="J425" s="88"/>
    </row>
    <row r="426" spans="2:10" s="136" customFormat="1" x14ac:dyDescent="0.25">
      <c r="B426" s="137"/>
      <c r="C426" s="171"/>
      <c r="D426" s="106"/>
      <c r="E426" s="88"/>
      <c r="F426" s="137"/>
      <c r="G426" s="142" t="str">
        <f>IFERROR(+VLOOKUP(D426,'Aktioner og Resultatindikatorer'!C:D,2,FALSE),"")</f>
        <v/>
      </c>
      <c r="H426" s="88"/>
      <c r="I426" s="146" t="str">
        <f>IFERROR(+VLOOKUP(H426,'Resultatindikator og Måleenhed'!A:B,2,FALSE),"")</f>
        <v/>
      </c>
      <c r="J426" s="88"/>
    </row>
    <row r="427" spans="2:10" s="136" customFormat="1" x14ac:dyDescent="0.25">
      <c r="B427" s="137"/>
      <c r="C427" s="171"/>
      <c r="D427" s="106"/>
      <c r="E427" s="88"/>
      <c r="F427" s="137"/>
      <c r="G427" s="142" t="str">
        <f>IFERROR(+VLOOKUP(D427,'Aktioner og Resultatindikatorer'!C:D,2,FALSE),"")</f>
        <v/>
      </c>
      <c r="H427" s="88"/>
      <c r="I427" s="146" t="str">
        <f>IFERROR(+VLOOKUP(H427,'Resultatindikator og Måleenhed'!A:B,2,FALSE),"")</f>
        <v/>
      </c>
      <c r="J427" s="88"/>
    </row>
    <row r="428" spans="2:10" s="136" customFormat="1" x14ac:dyDescent="0.25">
      <c r="B428" s="137"/>
      <c r="C428" s="171"/>
      <c r="D428" s="106"/>
      <c r="E428" s="88"/>
      <c r="F428" s="137"/>
      <c r="G428" s="142" t="str">
        <f>IFERROR(+VLOOKUP(D428,'Aktioner og Resultatindikatorer'!C:D,2,FALSE),"")</f>
        <v/>
      </c>
      <c r="H428" s="88"/>
      <c r="I428" s="146" t="str">
        <f>IFERROR(+VLOOKUP(H428,'Resultatindikator og Måleenhed'!A:B,2,FALSE),"")</f>
        <v/>
      </c>
      <c r="J428" s="88"/>
    </row>
    <row r="429" spans="2:10" s="136" customFormat="1" x14ac:dyDescent="0.25">
      <c r="B429" s="137"/>
      <c r="C429" s="171"/>
      <c r="D429" s="106"/>
      <c r="E429" s="88"/>
      <c r="F429" s="137"/>
      <c r="G429" s="142" t="str">
        <f>IFERROR(+VLOOKUP(D429,'Aktioner og Resultatindikatorer'!C:D,2,FALSE),"")</f>
        <v/>
      </c>
      <c r="H429" s="88"/>
      <c r="I429" s="146" t="str">
        <f>IFERROR(+VLOOKUP(H429,'Resultatindikator og Måleenhed'!A:B,2,FALSE),"")</f>
        <v/>
      </c>
      <c r="J429" s="88"/>
    </row>
    <row r="430" spans="2:10" s="136" customFormat="1" x14ac:dyDescent="0.25">
      <c r="B430" s="137"/>
      <c r="C430" s="171"/>
      <c r="D430" s="106"/>
      <c r="E430" s="88"/>
      <c r="F430" s="137"/>
      <c r="G430" s="142" t="str">
        <f>IFERROR(+VLOOKUP(D430,'Aktioner og Resultatindikatorer'!C:D,2,FALSE),"")</f>
        <v/>
      </c>
      <c r="H430" s="88"/>
      <c r="I430" s="146" t="str">
        <f>IFERROR(+VLOOKUP(H430,'Resultatindikator og Måleenhed'!A:B,2,FALSE),"")</f>
        <v/>
      </c>
      <c r="J430" s="88"/>
    </row>
    <row r="431" spans="2:10" s="136" customFormat="1" x14ac:dyDescent="0.25">
      <c r="B431" s="137"/>
      <c r="C431" s="171"/>
      <c r="D431" s="106"/>
      <c r="E431" s="88"/>
      <c r="F431" s="137"/>
      <c r="G431" s="142" t="str">
        <f>IFERROR(+VLOOKUP(D431,'Aktioner og Resultatindikatorer'!C:D,2,FALSE),"")</f>
        <v/>
      </c>
      <c r="H431" s="88"/>
      <c r="I431" s="146" t="str">
        <f>IFERROR(+VLOOKUP(H431,'Resultatindikator og Måleenhed'!A:B,2,FALSE),"")</f>
        <v/>
      </c>
      <c r="J431" s="88"/>
    </row>
    <row r="432" spans="2:10" s="136" customFormat="1" x14ac:dyDescent="0.25">
      <c r="B432" s="137"/>
      <c r="C432" s="171"/>
      <c r="D432" s="106"/>
      <c r="E432" s="88"/>
      <c r="F432" s="137"/>
      <c r="G432" s="142" t="str">
        <f>IFERROR(+VLOOKUP(D432,'Aktioner og Resultatindikatorer'!C:D,2,FALSE),"")</f>
        <v/>
      </c>
      <c r="H432" s="88"/>
      <c r="I432" s="146" t="str">
        <f>IFERROR(+VLOOKUP(H432,'Resultatindikator og Måleenhed'!A:B,2,FALSE),"")</f>
        <v/>
      </c>
      <c r="J432" s="88"/>
    </row>
    <row r="433" spans="2:10" s="136" customFormat="1" x14ac:dyDescent="0.25">
      <c r="B433" s="137"/>
      <c r="C433" s="171"/>
      <c r="D433" s="106"/>
      <c r="E433" s="88"/>
      <c r="F433" s="137"/>
      <c r="G433" s="142" t="str">
        <f>IFERROR(+VLOOKUP(D433,'Aktioner og Resultatindikatorer'!C:D,2,FALSE),"")</f>
        <v/>
      </c>
      <c r="H433" s="88"/>
      <c r="I433" s="146" t="str">
        <f>IFERROR(+VLOOKUP(H433,'Resultatindikator og Måleenhed'!A:B,2,FALSE),"")</f>
        <v/>
      </c>
      <c r="J433" s="88"/>
    </row>
    <row r="434" spans="2:10" s="136" customFormat="1" x14ac:dyDescent="0.25">
      <c r="B434" s="137"/>
      <c r="C434" s="171"/>
      <c r="D434" s="106"/>
      <c r="E434" s="88"/>
      <c r="F434" s="137"/>
      <c r="G434" s="142" t="str">
        <f>IFERROR(+VLOOKUP(D434,'Aktioner og Resultatindikatorer'!C:D,2,FALSE),"")</f>
        <v/>
      </c>
      <c r="H434" s="88"/>
      <c r="I434" s="146" t="str">
        <f>IFERROR(+VLOOKUP(H434,'Resultatindikator og Måleenhed'!A:B,2,FALSE),"")</f>
        <v/>
      </c>
      <c r="J434" s="88"/>
    </row>
    <row r="435" spans="2:10" s="136" customFormat="1" x14ac:dyDescent="0.25">
      <c r="B435" s="137"/>
      <c r="C435" s="171"/>
      <c r="D435" s="106"/>
      <c r="E435" s="88"/>
      <c r="F435" s="137"/>
      <c r="G435" s="142" t="str">
        <f>IFERROR(+VLOOKUP(D435,'Aktioner og Resultatindikatorer'!C:D,2,FALSE),"")</f>
        <v/>
      </c>
      <c r="H435" s="88"/>
      <c r="I435" s="146" t="str">
        <f>IFERROR(+VLOOKUP(H435,'Resultatindikator og Måleenhed'!A:B,2,FALSE),"")</f>
        <v/>
      </c>
      <c r="J435" s="88"/>
    </row>
    <row r="436" spans="2:10" s="136" customFormat="1" x14ac:dyDescent="0.25">
      <c r="B436" s="137"/>
      <c r="C436" s="171"/>
      <c r="D436" s="106"/>
      <c r="E436" s="88"/>
      <c r="F436" s="137"/>
      <c r="G436" s="142" t="str">
        <f>IFERROR(+VLOOKUP(D436,'Aktioner og Resultatindikatorer'!C:D,2,FALSE),"")</f>
        <v/>
      </c>
      <c r="H436" s="88"/>
      <c r="I436" s="146" t="str">
        <f>IFERROR(+VLOOKUP(H436,'Resultatindikator og Måleenhed'!A:B,2,FALSE),"")</f>
        <v/>
      </c>
      <c r="J436" s="88"/>
    </row>
    <row r="437" spans="2:10" s="136" customFormat="1" x14ac:dyDescent="0.25">
      <c r="B437" s="137"/>
      <c r="C437" s="171"/>
      <c r="D437" s="106"/>
      <c r="E437" s="88"/>
      <c r="F437" s="137"/>
      <c r="G437" s="142" t="str">
        <f>IFERROR(+VLOOKUP(D437,'Aktioner og Resultatindikatorer'!C:D,2,FALSE),"")</f>
        <v/>
      </c>
      <c r="H437" s="88"/>
      <c r="I437" s="146" t="str">
        <f>IFERROR(+VLOOKUP(H437,'Resultatindikator og Måleenhed'!A:B,2,FALSE),"")</f>
        <v/>
      </c>
      <c r="J437" s="88"/>
    </row>
    <row r="438" spans="2:10" s="136" customFormat="1" x14ac:dyDescent="0.25">
      <c r="B438" s="137"/>
      <c r="C438" s="171"/>
      <c r="D438" s="106"/>
      <c r="E438" s="88"/>
      <c r="F438" s="137"/>
      <c r="G438" s="142" t="str">
        <f>IFERROR(+VLOOKUP(D438,'Aktioner og Resultatindikatorer'!C:D,2,FALSE),"")</f>
        <v/>
      </c>
      <c r="H438" s="88"/>
      <c r="I438" s="146" t="str">
        <f>IFERROR(+VLOOKUP(H438,'Resultatindikator og Måleenhed'!A:B,2,FALSE),"")</f>
        <v/>
      </c>
      <c r="J438" s="88"/>
    </row>
    <row r="439" spans="2:10" s="136" customFormat="1" x14ac:dyDescent="0.25">
      <c r="B439" s="137"/>
      <c r="C439" s="171"/>
      <c r="D439" s="106"/>
      <c r="E439" s="88"/>
      <c r="F439" s="137"/>
      <c r="G439" s="142" t="str">
        <f>IFERROR(+VLOOKUP(D439,'Aktioner og Resultatindikatorer'!C:D,2,FALSE),"")</f>
        <v/>
      </c>
      <c r="H439" s="88"/>
      <c r="I439" s="146" t="str">
        <f>IFERROR(+VLOOKUP(H439,'Resultatindikator og Måleenhed'!A:B,2,FALSE),"")</f>
        <v/>
      </c>
      <c r="J439" s="88"/>
    </row>
    <row r="440" spans="2:10" s="136" customFormat="1" x14ac:dyDescent="0.25">
      <c r="B440" s="137"/>
      <c r="C440" s="171"/>
      <c r="D440" s="106"/>
      <c r="E440" s="88"/>
      <c r="F440" s="137"/>
      <c r="G440" s="142" t="str">
        <f>IFERROR(+VLOOKUP(D440,'Aktioner og Resultatindikatorer'!C:D,2,FALSE),"")</f>
        <v/>
      </c>
      <c r="H440" s="88"/>
      <c r="I440" s="146" t="str">
        <f>IFERROR(+VLOOKUP(H440,'Resultatindikator og Måleenhed'!A:B,2,FALSE),"")</f>
        <v/>
      </c>
      <c r="J440" s="88"/>
    </row>
    <row r="441" spans="2:10" s="136" customFormat="1" x14ac:dyDescent="0.25">
      <c r="B441" s="137"/>
      <c r="C441" s="171"/>
      <c r="D441" s="106"/>
      <c r="E441" s="88"/>
      <c r="F441" s="137"/>
      <c r="G441" s="142" t="str">
        <f>IFERROR(+VLOOKUP(D441,'Aktioner og Resultatindikatorer'!C:D,2,FALSE),"")</f>
        <v/>
      </c>
      <c r="H441" s="88"/>
      <c r="I441" s="146" t="str">
        <f>IFERROR(+VLOOKUP(H441,'Resultatindikator og Måleenhed'!A:B,2,FALSE),"")</f>
        <v/>
      </c>
      <c r="J441" s="88"/>
    </row>
    <row r="442" spans="2:10" s="136" customFormat="1" x14ac:dyDescent="0.25">
      <c r="B442" s="137"/>
      <c r="C442" s="171"/>
      <c r="D442" s="106"/>
      <c r="E442" s="88"/>
      <c r="F442" s="137"/>
      <c r="G442" s="142" t="str">
        <f>IFERROR(+VLOOKUP(D442,'Aktioner og Resultatindikatorer'!C:D,2,FALSE),"")</f>
        <v/>
      </c>
      <c r="H442" s="88"/>
      <c r="I442" s="146" t="str">
        <f>IFERROR(+VLOOKUP(H442,'Resultatindikator og Måleenhed'!A:B,2,FALSE),"")</f>
        <v/>
      </c>
      <c r="J442" s="88"/>
    </row>
    <row r="443" spans="2:10" s="136" customFormat="1" x14ac:dyDescent="0.25">
      <c r="B443" s="137"/>
      <c r="C443" s="171"/>
      <c r="D443" s="106"/>
      <c r="E443" s="88"/>
      <c r="F443" s="137"/>
      <c r="G443" s="142" t="str">
        <f>IFERROR(+VLOOKUP(D443,'Aktioner og Resultatindikatorer'!C:D,2,FALSE),"")</f>
        <v/>
      </c>
      <c r="H443" s="88"/>
      <c r="I443" s="146" t="str">
        <f>IFERROR(+VLOOKUP(H443,'Resultatindikator og Måleenhed'!A:B,2,FALSE),"")</f>
        <v/>
      </c>
      <c r="J443" s="88"/>
    </row>
    <row r="444" spans="2:10" s="136" customFormat="1" x14ac:dyDescent="0.25">
      <c r="B444" s="137"/>
      <c r="C444" s="171"/>
      <c r="D444" s="106"/>
      <c r="E444" s="88"/>
      <c r="F444" s="137"/>
      <c r="G444" s="142" t="str">
        <f>IFERROR(+VLOOKUP(D444,'Aktioner og Resultatindikatorer'!C:D,2,FALSE),"")</f>
        <v/>
      </c>
      <c r="H444" s="88"/>
      <c r="I444" s="146" t="str">
        <f>IFERROR(+VLOOKUP(H444,'Resultatindikator og Måleenhed'!A:B,2,FALSE),"")</f>
        <v/>
      </c>
      <c r="J444" s="88"/>
    </row>
    <row r="445" spans="2:10" s="136" customFormat="1" x14ac:dyDescent="0.25">
      <c r="B445" s="137"/>
      <c r="C445" s="171"/>
      <c r="D445" s="106"/>
      <c r="E445" s="88"/>
      <c r="F445" s="137"/>
      <c r="G445" s="142" t="str">
        <f>IFERROR(+VLOOKUP(D445,'Aktioner og Resultatindikatorer'!C:D,2,FALSE),"")</f>
        <v/>
      </c>
      <c r="H445" s="88"/>
      <c r="I445" s="146" t="str">
        <f>IFERROR(+VLOOKUP(H445,'Resultatindikator og Måleenhed'!A:B,2,FALSE),"")</f>
        <v/>
      </c>
      <c r="J445" s="88"/>
    </row>
    <row r="446" spans="2:10" s="136" customFormat="1" x14ac:dyDescent="0.25">
      <c r="B446" s="137"/>
      <c r="C446" s="171"/>
      <c r="D446" s="106"/>
      <c r="E446" s="88"/>
      <c r="F446" s="137"/>
      <c r="G446" s="142" t="str">
        <f>IFERROR(+VLOOKUP(D446,'Aktioner og Resultatindikatorer'!C:D,2,FALSE),"")</f>
        <v/>
      </c>
      <c r="H446" s="88"/>
      <c r="I446" s="146" t="str">
        <f>IFERROR(+VLOOKUP(H446,'Resultatindikator og Måleenhed'!A:B,2,FALSE),"")</f>
        <v/>
      </c>
      <c r="J446" s="88"/>
    </row>
    <row r="447" spans="2:10" s="136" customFormat="1" x14ac:dyDescent="0.25">
      <c r="B447" s="137"/>
      <c r="C447" s="171"/>
      <c r="D447" s="106"/>
      <c r="E447" s="88"/>
      <c r="F447" s="137"/>
      <c r="G447" s="142" t="str">
        <f>IFERROR(+VLOOKUP(D447,'Aktioner og Resultatindikatorer'!C:D,2,FALSE),"")</f>
        <v/>
      </c>
      <c r="H447" s="88"/>
      <c r="I447" s="146" t="str">
        <f>IFERROR(+VLOOKUP(H447,'Resultatindikator og Måleenhed'!A:B,2,FALSE),"")</f>
        <v/>
      </c>
      <c r="J447" s="88"/>
    </row>
    <row r="448" spans="2:10" s="136" customFormat="1" x14ac:dyDescent="0.25">
      <c r="B448" s="137"/>
      <c r="C448" s="171"/>
      <c r="D448" s="106"/>
      <c r="E448" s="88"/>
      <c r="F448" s="137"/>
      <c r="G448" s="142" t="str">
        <f>IFERROR(+VLOOKUP(D448,'Aktioner og Resultatindikatorer'!C:D,2,FALSE),"")</f>
        <v/>
      </c>
      <c r="H448" s="88"/>
      <c r="I448" s="146" t="str">
        <f>IFERROR(+VLOOKUP(H448,'Resultatindikator og Måleenhed'!A:B,2,FALSE),"")</f>
        <v/>
      </c>
      <c r="J448" s="88"/>
    </row>
    <row r="449" spans="2:10" s="136" customFormat="1" x14ac:dyDescent="0.25">
      <c r="B449" s="137"/>
      <c r="C449" s="171"/>
      <c r="D449" s="106"/>
      <c r="E449" s="88"/>
      <c r="F449" s="137"/>
      <c r="G449" s="142" t="str">
        <f>IFERROR(+VLOOKUP(D449,'Aktioner og Resultatindikatorer'!C:D,2,FALSE),"")</f>
        <v/>
      </c>
      <c r="H449" s="88"/>
      <c r="I449" s="146" t="str">
        <f>IFERROR(+VLOOKUP(H449,'Resultatindikator og Måleenhed'!A:B,2,FALSE),"")</f>
        <v/>
      </c>
      <c r="J449" s="88"/>
    </row>
    <row r="450" spans="2:10" s="136" customFormat="1" x14ac:dyDescent="0.25">
      <c r="B450" s="137"/>
      <c r="C450" s="171"/>
      <c r="D450" s="106"/>
      <c r="E450" s="88"/>
      <c r="F450" s="137"/>
      <c r="G450" s="142" t="str">
        <f>IFERROR(+VLOOKUP(D450,'Aktioner og Resultatindikatorer'!C:D,2,FALSE),"")</f>
        <v/>
      </c>
      <c r="H450" s="88"/>
      <c r="I450" s="146" t="str">
        <f>IFERROR(+VLOOKUP(H450,'Resultatindikator og Måleenhed'!A:B,2,FALSE),"")</f>
        <v/>
      </c>
      <c r="J450" s="88"/>
    </row>
    <row r="451" spans="2:10" s="136" customFormat="1" x14ac:dyDescent="0.25">
      <c r="B451" s="137"/>
      <c r="C451" s="171"/>
      <c r="D451" s="106"/>
      <c r="E451" s="88"/>
      <c r="F451" s="137"/>
      <c r="G451" s="142" t="str">
        <f>IFERROR(+VLOOKUP(D451,'Aktioner og Resultatindikatorer'!C:D,2,FALSE),"")</f>
        <v/>
      </c>
      <c r="H451" s="88"/>
      <c r="I451" s="146" t="str">
        <f>IFERROR(+VLOOKUP(H451,'Resultatindikator og Måleenhed'!A:B,2,FALSE),"")</f>
        <v/>
      </c>
      <c r="J451" s="88"/>
    </row>
    <row r="452" spans="2:10" s="136" customFormat="1" x14ac:dyDescent="0.25">
      <c r="B452" s="137"/>
      <c r="C452" s="171"/>
      <c r="D452" s="106"/>
      <c r="E452" s="88"/>
      <c r="F452" s="137"/>
      <c r="G452" s="142" t="str">
        <f>IFERROR(+VLOOKUP(D452,'Aktioner og Resultatindikatorer'!C:D,2,FALSE),"")</f>
        <v/>
      </c>
      <c r="H452" s="88"/>
      <c r="I452" s="146" t="str">
        <f>IFERROR(+VLOOKUP(H452,'Resultatindikator og Måleenhed'!A:B,2,FALSE),"")</f>
        <v/>
      </c>
      <c r="J452" s="88"/>
    </row>
    <row r="453" spans="2:10" s="136" customFormat="1" x14ac:dyDescent="0.25">
      <c r="B453" s="137"/>
      <c r="C453" s="171"/>
      <c r="D453" s="106"/>
      <c r="E453" s="88"/>
      <c r="F453" s="137"/>
      <c r="G453" s="142" t="str">
        <f>IFERROR(+VLOOKUP(D453,'Aktioner og Resultatindikatorer'!C:D,2,FALSE),"")</f>
        <v/>
      </c>
      <c r="H453" s="88"/>
      <c r="I453" s="146" t="str">
        <f>IFERROR(+VLOOKUP(H453,'Resultatindikator og Måleenhed'!A:B,2,FALSE),"")</f>
        <v/>
      </c>
      <c r="J453" s="88"/>
    </row>
    <row r="454" spans="2:10" s="136" customFormat="1" x14ac:dyDescent="0.25">
      <c r="B454" s="137"/>
      <c r="C454" s="171"/>
      <c r="D454" s="106"/>
      <c r="E454" s="88"/>
      <c r="F454" s="137"/>
      <c r="G454" s="142" t="str">
        <f>IFERROR(+VLOOKUP(D454,'Aktioner og Resultatindikatorer'!C:D,2,FALSE),"")</f>
        <v/>
      </c>
      <c r="H454" s="88"/>
      <c r="I454" s="146" t="str">
        <f>IFERROR(+VLOOKUP(H454,'Resultatindikator og Måleenhed'!A:B,2,FALSE),"")</f>
        <v/>
      </c>
      <c r="J454" s="88"/>
    </row>
    <row r="455" spans="2:10" s="136" customFormat="1" x14ac:dyDescent="0.25">
      <c r="B455" s="137"/>
      <c r="C455" s="171"/>
      <c r="D455" s="106"/>
      <c r="E455" s="88"/>
      <c r="F455" s="137"/>
      <c r="G455" s="142" t="str">
        <f>IFERROR(+VLOOKUP(D455,'Aktioner og Resultatindikatorer'!C:D,2,FALSE),"")</f>
        <v/>
      </c>
      <c r="H455" s="88"/>
      <c r="I455" s="146" t="str">
        <f>IFERROR(+VLOOKUP(H455,'Resultatindikator og Måleenhed'!A:B,2,FALSE),"")</f>
        <v/>
      </c>
      <c r="J455" s="88"/>
    </row>
    <row r="456" spans="2:10" s="136" customFormat="1" x14ac:dyDescent="0.25">
      <c r="B456" s="137"/>
      <c r="C456" s="171"/>
      <c r="D456" s="106"/>
      <c r="E456" s="88"/>
      <c r="F456" s="137"/>
      <c r="G456" s="142" t="str">
        <f>IFERROR(+VLOOKUP(D456,'Aktioner og Resultatindikatorer'!C:D,2,FALSE),"")</f>
        <v/>
      </c>
      <c r="H456" s="88"/>
      <c r="I456" s="146" t="str">
        <f>IFERROR(+VLOOKUP(H456,'Resultatindikator og Måleenhed'!A:B,2,FALSE),"")</f>
        <v/>
      </c>
      <c r="J456" s="88"/>
    </row>
    <row r="457" spans="2:10" s="136" customFormat="1" x14ac:dyDescent="0.25">
      <c r="B457" s="137"/>
      <c r="C457" s="171"/>
      <c r="D457" s="106"/>
      <c r="E457" s="88"/>
      <c r="F457" s="137"/>
      <c r="G457" s="142" t="str">
        <f>IFERROR(+VLOOKUP(D457,'Aktioner og Resultatindikatorer'!C:D,2,FALSE),"")</f>
        <v/>
      </c>
      <c r="H457" s="88"/>
      <c r="I457" s="146" t="str">
        <f>IFERROR(+VLOOKUP(H457,'Resultatindikator og Måleenhed'!A:B,2,FALSE),"")</f>
        <v/>
      </c>
      <c r="J457" s="88"/>
    </row>
    <row r="458" spans="2:10" s="136" customFormat="1" x14ac:dyDescent="0.25">
      <c r="B458" s="137"/>
      <c r="C458" s="171"/>
      <c r="D458" s="106"/>
      <c r="E458" s="88"/>
      <c r="F458" s="137"/>
      <c r="G458" s="142" t="str">
        <f>IFERROR(+VLOOKUP(D458,'Aktioner og Resultatindikatorer'!C:D,2,FALSE),"")</f>
        <v/>
      </c>
      <c r="H458" s="88"/>
      <c r="I458" s="146" t="str">
        <f>IFERROR(+VLOOKUP(H458,'Resultatindikator og Måleenhed'!A:B,2,FALSE),"")</f>
        <v/>
      </c>
      <c r="J458" s="88"/>
    </row>
    <row r="459" spans="2:10" s="136" customFormat="1" x14ac:dyDescent="0.25">
      <c r="B459" s="137"/>
      <c r="C459" s="171"/>
      <c r="D459" s="106"/>
      <c r="E459" s="88"/>
      <c r="F459" s="137"/>
      <c r="G459" s="142" t="str">
        <f>IFERROR(+VLOOKUP(D459,'Aktioner og Resultatindikatorer'!C:D,2,FALSE),"")</f>
        <v/>
      </c>
      <c r="H459" s="88"/>
      <c r="I459" s="146" t="str">
        <f>IFERROR(+VLOOKUP(H459,'Resultatindikator og Måleenhed'!A:B,2,FALSE),"")</f>
        <v/>
      </c>
      <c r="J459" s="88"/>
    </row>
    <row r="460" spans="2:10" s="136" customFormat="1" x14ac:dyDescent="0.25">
      <c r="B460" s="137"/>
      <c r="C460" s="171"/>
      <c r="D460" s="106"/>
      <c r="E460" s="88"/>
      <c r="F460" s="137"/>
      <c r="G460" s="142" t="str">
        <f>IFERROR(+VLOOKUP(D460,'Aktioner og Resultatindikatorer'!C:D,2,FALSE),"")</f>
        <v/>
      </c>
      <c r="H460" s="88"/>
      <c r="I460" s="146" t="str">
        <f>IFERROR(+VLOOKUP(H460,'Resultatindikator og Måleenhed'!A:B,2,FALSE),"")</f>
        <v/>
      </c>
      <c r="J460" s="88"/>
    </row>
    <row r="461" spans="2:10" s="136" customFormat="1" x14ac:dyDescent="0.25">
      <c r="B461" s="137"/>
      <c r="C461" s="171"/>
      <c r="D461" s="106"/>
      <c r="E461" s="88"/>
      <c r="F461" s="137"/>
      <c r="G461" s="142" t="str">
        <f>IFERROR(+VLOOKUP(D461,'Aktioner og Resultatindikatorer'!C:D,2,FALSE),"")</f>
        <v/>
      </c>
      <c r="H461" s="88"/>
      <c r="I461" s="146" t="str">
        <f>IFERROR(+VLOOKUP(H461,'Resultatindikator og Måleenhed'!A:B,2,FALSE),"")</f>
        <v/>
      </c>
      <c r="J461" s="88"/>
    </row>
    <row r="462" spans="2:10" s="136" customFormat="1" x14ac:dyDescent="0.25">
      <c r="B462" s="137"/>
      <c r="C462" s="171"/>
      <c r="D462" s="106"/>
      <c r="E462" s="88"/>
      <c r="F462" s="137"/>
      <c r="G462" s="142" t="str">
        <f>IFERROR(+VLOOKUP(D462,'Aktioner og Resultatindikatorer'!C:D,2,FALSE),"")</f>
        <v/>
      </c>
      <c r="H462" s="88"/>
      <c r="I462" s="146" t="str">
        <f>IFERROR(+VLOOKUP(H462,'Resultatindikator og Måleenhed'!A:B,2,FALSE),"")</f>
        <v/>
      </c>
      <c r="J462" s="88"/>
    </row>
    <row r="463" spans="2:10" s="136" customFormat="1" x14ac:dyDescent="0.25">
      <c r="B463" s="137"/>
      <c r="C463" s="171"/>
      <c r="D463" s="106"/>
      <c r="E463" s="88"/>
      <c r="F463" s="137"/>
      <c r="G463" s="142" t="str">
        <f>IFERROR(+VLOOKUP(D463,'Aktioner og Resultatindikatorer'!C:D,2,FALSE),"")</f>
        <v/>
      </c>
      <c r="H463" s="88"/>
      <c r="I463" s="146" t="str">
        <f>IFERROR(+VLOOKUP(H463,'Resultatindikator og Måleenhed'!A:B,2,FALSE),"")</f>
        <v/>
      </c>
      <c r="J463" s="88"/>
    </row>
    <row r="464" spans="2:10" s="136" customFormat="1" x14ac:dyDescent="0.25">
      <c r="B464" s="137"/>
      <c r="C464" s="171"/>
      <c r="D464" s="106"/>
      <c r="E464" s="88"/>
      <c r="F464" s="137"/>
      <c r="G464" s="142" t="str">
        <f>IFERROR(+VLOOKUP(D464,'Aktioner og Resultatindikatorer'!C:D,2,FALSE),"")</f>
        <v/>
      </c>
      <c r="H464" s="88"/>
      <c r="I464" s="146" t="str">
        <f>IFERROR(+VLOOKUP(H464,'Resultatindikator og Måleenhed'!A:B,2,FALSE),"")</f>
        <v/>
      </c>
      <c r="J464" s="88"/>
    </row>
    <row r="465" spans="2:10" s="136" customFormat="1" x14ac:dyDescent="0.25">
      <c r="B465" s="137"/>
      <c r="C465" s="171"/>
      <c r="D465" s="106"/>
      <c r="E465" s="88"/>
      <c r="F465" s="137"/>
      <c r="G465" s="142" t="str">
        <f>IFERROR(+VLOOKUP(D465,'Aktioner og Resultatindikatorer'!C:D,2,FALSE),"")</f>
        <v/>
      </c>
      <c r="H465" s="88"/>
      <c r="I465" s="146" t="str">
        <f>IFERROR(+VLOOKUP(H465,'Resultatindikator og Måleenhed'!A:B,2,FALSE),"")</f>
        <v/>
      </c>
      <c r="J465" s="88"/>
    </row>
    <row r="466" spans="2:10" s="136" customFormat="1" x14ac:dyDescent="0.25">
      <c r="B466" s="137"/>
      <c r="C466" s="171"/>
      <c r="D466" s="106"/>
      <c r="E466" s="88"/>
      <c r="F466" s="137"/>
      <c r="G466" s="142" t="str">
        <f>IFERROR(+VLOOKUP(D466,'Aktioner og Resultatindikatorer'!C:D,2,FALSE),"")</f>
        <v/>
      </c>
      <c r="H466" s="88"/>
      <c r="I466" s="146" t="str">
        <f>IFERROR(+VLOOKUP(H466,'Resultatindikator og Måleenhed'!A:B,2,FALSE),"")</f>
        <v/>
      </c>
      <c r="J466" s="88"/>
    </row>
    <row r="467" spans="2:10" s="136" customFormat="1" x14ac:dyDescent="0.25">
      <c r="B467" s="137"/>
      <c r="C467" s="171"/>
      <c r="D467" s="106"/>
      <c r="E467" s="88"/>
      <c r="F467" s="137"/>
      <c r="G467" s="142" t="str">
        <f>IFERROR(+VLOOKUP(D467,'Aktioner og Resultatindikatorer'!C:D,2,FALSE),"")</f>
        <v/>
      </c>
      <c r="H467" s="88"/>
      <c r="I467" s="146" t="str">
        <f>IFERROR(+VLOOKUP(H467,'Resultatindikator og Måleenhed'!A:B,2,FALSE),"")</f>
        <v/>
      </c>
      <c r="J467" s="88"/>
    </row>
    <row r="468" spans="2:10" s="136" customFormat="1" x14ac:dyDescent="0.25">
      <c r="B468" s="137"/>
      <c r="C468" s="171"/>
      <c r="D468" s="106"/>
      <c r="E468" s="88"/>
      <c r="F468" s="137"/>
      <c r="G468" s="142" t="str">
        <f>IFERROR(+VLOOKUP(D468,'Aktioner og Resultatindikatorer'!C:D,2,FALSE),"")</f>
        <v/>
      </c>
      <c r="H468" s="88"/>
      <c r="I468" s="146" t="str">
        <f>IFERROR(+VLOOKUP(H468,'Resultatindikator og Måleenhed'!A:B,2,FALSE),"")</f>
        <v/>
      </c>
      <c r="J468" s="88"/>
    </row>
    <row r="469" spans="2:10" s="136" customFormat="1" x14ac:dyDescent="0.25">
      <c r="B469" s="137"/>
      <c r="C469" s="171"/>
      <c r="D469" s="106"/>
      <c r="E469" s="88"/>
      <c r="F469" s="137"/>
      <c r="G469" s="142" t="str">
        <f>IFERROR(+VLOOKUP(D469,'Aktioner og Resultatindikatorer'!C:D,2,FALSE),"")</f>
        <v/>
      </c>
      <c r="H469" s="88"/>
      <c r="I469" s="146" t="str">
        <f>IFERROR(+VLOOKUP(H469,'Resultatindikator og Måleenhed'!A:B,2,FALSE),"")</f>
        <v/>
      </c>
      <c r="J469" s="88"/>
    </row>
    <row r="470" spans="2:10" s="136" customFormat="1" x14ac:dyDescent="0.25">
      <c r="B470" s="137"/>
      <c r="C470" s="171"/>
      <c r="D470" s="106"/>
      <c r="E470" s="88"/>
      <c r="F470" s="137"/>
      <c r="G470" s="142" t="str">
        <f>IFERROR(+VLOOKUP(D470,'Aktioner og Resultatindikatorer'!C:D,2,FALSE),"")</f>
        <v/>
      </c>
      <c r="H470" s="88"/>
      <c r="I470" s="146" t="str">
        <f>IFERROR(+VLOOKUP(H470,'Resultatindikator og Måleenhed'!A:B,2,FALSE),"")</f>
        <v/>
      </c>
      <c r="J470" s="88"/>
    </row>
    <row r="471" spans="2:10" s="136" customFormat="1" x14ac:dyDescent="0.25">
      <c r="B471" s="137"/>
      <c r="C471" s="171"/>
      <c r="D471" s="106"/>
      <c r="E471" s="88"/>
      <c r="F471" s="137"/>
      <c r="G471" s="142" t="str">
        <f>IFERROR(+VLOOKUP(D471,'Aktioner og Resultatindikatorer'!C:D,2,FALSE),"")</f>
        <v/>
      </c>
      <c r="H471" s="88"/>
      <c r="I471" s="146" t="str">
        <f>IFERROR(+VLOOKUP(H471,'Resultatindikator og Måleenhed'!A:B,2,FALSE),"")</f>
        <v/>
      </c>
      <c r="J471" s="88"/>
    </row>
    <row r="472" spans="2:10" s="136" customFormat="1" x14ac:dyDescent="0.25">
      <c r="B472" s="137"/>
      <c r="C472" s="171"/>
      <c r="D472" s="106"/>
      <c r="E472" s="88"/>
      <c r="F472" s="137"/>
      <c r="G472" s="142" t="str">
        <f>IFERROR(+VLOOKUP(D472,'Aktioner og Resultatindikatorer'!C:D,2,FALSE),"")</f>
        <v/>
      </c>
      <c r="H472" s="88"/>
      <c r="I472" s="146" t="str">
        <f>IFERROR(+VLOOKUP(H472,'Resultatindikator og Måleenhed'!A:B,2,FALSE),"")</f>
        <v/>
      </c>
      <c r="J472" s="88"/>
    </row>
    <row r="473" spans="2:10" s="136" customFormat="1" x14ac:dyDescent="0.25">
      <c r="B473" s="137"/>
      <c r="C473" s="171"/>
      <c r="D473" s="106"/>
      <c r="E473" s="88"/>
      <c r="F473" s="137"/>
      <c r="G473" s="142" t="str">
        <f>IFERROR(+VLOOKUP(D473,'Aktioner og Resultatindikatorer'!C:D,2,FALSE),"")</f>
        <v/>
      </c>
      <c r="H473" s="88"/>
      <c r="I473" s="146" t="str">
        <f>IFERROR(+VLOOKUP(H473,'Resultatindikator og Måleenhed'!A:B,2,FALSE),"")</f>
        <v/>
      </c>
      <c r="J473" s="88"/>
    </row>
    <row r="474" spans="2:10" s="136" customFormat="1" x14ac:dyDescent="0.25">
      <c r="B474" s="137"/>
      <c r="C474" s="171"/>
      <c r="D474" s="106"/>
      <c r="E474" s="88"/>
      <c r="F474" s="137"/>
      <c r="G474" s="142" t="str">
        <f>IFERROR(+VLOOKUP(D474,'Aktioner og Resultatindikatorer'!C:D,2,FALSE),"")</f>
        <v/>
      </c>
      <c r="H474" s="88"/>
      <c r="I474" s="146" t="str">
        <f>IFERROR(+VLOOKUP(H474,'Resultatindikator og Måleenhed'!A:B,2,FALSE),"")</f>
        <v/>
      </c>
      <c r="J474" s="88"/>
    </row>
    <row r="475" spans="2:10" s="136" customFormat="1" x14ac:dyDescent="0.25">
      <c r="B475" s="137"/>
      <c r="C475" s="171"/>
      <c r="D475" s="106"/>
      <c r="E475" s="88"/>
      <c r="F475" s="137"/>
      <c r="G475" s="142" t="str">
        <f>IFERROR(+VLOOKUP(D475,'Aktioner og Resultatindikatorer'!C:D,2,FALSE),"")</f>
        <v/>
      </c>
      <c r="H475" s="88"/>
      <c r="I475" s="146" t="str">
        <f>IFERROR(+VLOOKUP(H475,'Resultatindikator og Måleenhed'!A:B,2,FALSE),"")</f>
        <v/>
      </c>
      <c r="J475" s="88"/>
    </row>
    <row r="476" spans="2:10" s="136" customFormat="1" x14ac:dyDescent="0.25">
      <c r="B476" s="137"/>
      <c r="C476" s="171"/>
      <c r="D476" s="106"/>
      <c r="E476" s="88"/>
      <c r="F476" s="137"/>
      <c r="G476" s="142" t="str">
        <f>IFERROR(+VLOOKUP(D476,'Aktioner og Resultatindikatorer'!C:D,2,FALSE),"")</f>
        <v/>
      </c>
      <c r="H476" s="88"/>
      <c r="I476" s="146" t="str">
        <f>IFERROR(+VLOOKUP(H476,'Resultatindikator og Måleenhed'!A:B,2,FALSE),"")</f>
        <v/>
      </c>
      <c r="J476" s="88"/>
    </row>
    <row r="477" spans="2:10" s="136" customFormat="1" x14ac:dyDescent="0.25">
      <c r="B477" s="137"/>
      <c r="C477" s="171"/>
      <c r="D477" s="106"/>
      <c r="E477" s="88"/>
      <c r="F477" s="137"/>
      <c r="G477" s="142" t="str">
        <f>IFERROR(+VLOOKUP(D477,'Aktioner og Resultatindikatorer'!C:D,2,FALSE),"")</f>
        <v/>
      </c>
      <c r="H477" s="88"/>
      <c r="I477" s="146" t="str">
        <f>IFERROR(+VLOOKUP(H477,'Resultatindikator og Måleenhed'!A:B,2,FALSE),"")</f>
        <v/>
      </c>
      <c r="J477" s="88"/>
    </row>
    <row r="478" spans="2:10" s="136" customFormat="1" x14ac:dyDescent="0.25">
      <c r="B478" s="137"/>
      <c r="C478" s="171"/>
      <c r="D478" s="106"/>
      <c r="E478" s="88"/>
      <c r="F478" s="137"/>
      <c r="G478" s="142" t="str">
        <f>IFERROR(+VLOOKUP(D478,'Aktioner og Resultatindikatorer'!C:D,2,FALSE),"")</f>
        <v/>
      </c>
      <c r="H478" s="88"/>
      <c r="I478" s="146" t="str">
        <f>IFERROR(+VLOOKUP(H478,'Resultatindikator og Måleenhed'!A:B,2,FALSE),"")</f>
        <v/>
      </c>
      <c r="J478" s="88"/>
    </row>
    <row r="479" spans="2:10" s="136" customFormat="1" x14ac:dyDescent="0.25">
      <c r="B479" s="137"/>
      <c r="C479" s="171"/>
      <c r="D479" s="106"/>
      <c r="E479" s="88"/>
      <c r="F479" s="137"/>
      <c r="G479" s="142" t="str">
        <f>IFERROR(+VLOOKUP(D479,'Aktioner og Resultatindikatorer'!C:D,2,FALSE),"")</f>
        <v/>
      </c>
      <c r="H479" s="88"/>
      <c r="I479" s="146" t="str">
        <f>IFERROR(+VLOOKUP(H479,'Resultatindikator og Måleenhed'!A:B,2,FALSE),"")</f>
        <v/>
      </c>
      <c r="J479" s="88"/>
    </row>
    <row r="480" spans="2:10" s="136" customFormat="1" x14ac:dyDescent="0.25">
      <c r="B480" s="137"/>
      <c r="C480" s="171"/>
      <c r="D480" s="106"/>
      <c r="E480" s="88"/>
      <c r="F480" s="137"/>
      <c r="G480" s="142" t="str">
        <f>IFERROR(+VLOOKUP(D480,'Aktioner og Resultatindikatorer'!C:D,2,FALSE),"")</f>
        <v/>
      </c>
      <c r="H480" s="88"/>
      <c r="I480" s="146" t="str">
        <f>IFERROR(+VLOOKUP(H480,'Resultatindikator og Måleenhed'!A:B,2,FALSE),"")</f>
        <v/>
      </c>
      <c r="J480" s="88"/>
    </row>
    <row r="481" spans="2:10" s="136" customFormat="1" x14ac:dyDescent="0.25">
      <c r="B481" s="137"/>
      <c r="C481" s="171"/>
      <c r="D481" s="106"/>
      <c r="E481" s="88"/>
      <c r="F481" s="137"/>
      <c r="G481" s="142" t="str">
        <f>IFERROR(+VLOOKUP(D481,'Aktioner og Resultatindikatorer'!C:D,2,FALSE),"")</f>
        <v/>
      </c>
      <c r="H481" s="88"/>
      <c r="I481" s="146" t="str">
        <f>IFERROR(+VLOOKUP(H481,'Resultatindikator og Måleenhed'!A:B,2,FALSE),"")</f>
        <v/>
      </c>
      <c r="J481" s="88"/>
    </row>
    <row r="482" spans="2:10" s="136" customFormat="1" x14ac:dyDescent="0.25">
      <c r="B482" s="137"/>
      <c r="C482" s="171"/>
      <c r="D482" s="106"/>
      <c r="E482" s="88"/>
      <c r="F482" s="137"/>
      <c r="G482" s="142" t="str">
        <f>IFERROR(+VLOOKUP(D482,'Aktioner og Resultatindikatorer'!C:D,2,FALSE),"")</f>
        <v/>
      </c>
      <c r="H482" s="88"/>
      <c r="I482" s="146" t="str">
        <f>IFERROR(+VLOOKUP(H482,'Resultatindikator og Måleenhed'!A:B,2,FALSE),"")</f>
        <v/>
      </c>
      <c r="J482" s="88"/>
    </row>
    <row r="483" spans="2:10" s="136" customFormat="1" x14ac:dyDescent="0.25">
      <c r="B483" s="137"/>
      <c r="C483" s="171"/>
      <c r="D483" s="106"/>
      <c r="E483" s="88"/>
      <c r="F483" s="137"/>
      <c r="G483" s="142" t="str">
        <f>IFERROR(+VLOOKUP(D483,'Aktioner og Resultatindikatorer'!C:D,2,FALSE),"")</f>
        <v/>
      </c>
      <c r="H483" s="88"/>
      <c r="I483" s="146" t="str">
        <f>IFERROR(+VLOOKUP(H483,'Resultatindikator og Måleenhed'!A:B,2,FALSE),"")</f>
        <v/>
      </c>
      <c r="J483" s="88"/>
    </row>
    <row r="484" spans="2:10" s="136" customFormat="1" x14ac:dyDescent="0.25">
      <c r="B484" s="137"/>
      <c r="C484" s="171"/>
      <c r="D484" s="106"/>
      <c r="E484" s="88"/>
      <c r="F484" s="137"/>
      <c r="G484" s="142" t="str">
        <f>IFERROR(+VLOOKUP(D484,'Aktioner og Resultatindikatorer'!C:D,2,FALSE),"")</f>
        <v/>
      </c>
      <c r="H484" s="88"/>
      <c r="I484" s="146" t="str">
        <f>IFERROR(+VLOOKUP(H484,'Resultatindikator og Måleenhed'!A:B,2,FALSE),"")</f>
        <v/>
      </c>
      <c r="J484" s="88"/>
    </row>
    <row r="485" spans="2:10" s="136" customFormat="1" x14ac:dyDescent="0.25">
      <c r="B485" s="137"/>
      <c r="C485" s="171"/>
      <c r="D485" s="106"/>
      <c r="E485" s="88"/>
      <c r="F485" s="137"/>
      <c r="G485" s="142" t="str">
        <f>IFERROR(+VLOOKUP(D485,'Aktioner og Resultatindikatorer'!C:D,2,FALSE),"")</f>
        <v/>
      </c>
      <c r="H485" s="88"/>
      <c r="I485" s="146" t="str">
        <f>IFERROR(+VLOOKUP(H485,'Resultatindikator og Måleenhed'!A:B,2,FALSE),"")</f>
        <v/>
      </c>
      <c r="J485" s="88"/>
    </row>
    <row r="486" spans="2:10" s="136" customFormat="1" x14ac:dyDescent="0.25">
      <c r="B486" s="137"/>
      <c r="C486" s="171"/>
      <c r="D486" s="106"/>
      <c r="E486" s="88"/>
      <c r="F486" s="137"/>
      <c r="G486" s="142" t="str">
        <f>IFERROR(+VLOOKUP(D486,'Aktioner og Resultatindikatorer'!C:D,2,FALSE),"")</f>
        <v/>
      </c>
      <c r="H486" s="88"/>
      <c r="I486" s="146" t="str">
        <f>IFERROR(+VLOOKUP(H486,'Resultatindikator og Måleenhed'!A:B,2,FALSE),"")</f>
        <v/>
      </c>
      <c r="J486" s="88"/>
    </row>
    <row r="487" spans="2:10" s="136" customFormat="1" x14ac:dyDescent="0.25">
      <c r="B487" s="137"/>
      <c r="C487" s="171"/>
      <c r="D487" s="106"/>
      <c r="E487" s="88"/>
      <c r="F487" s="137"/>
      <c r="G487" s="142" t="str">
        <f>IFERROR(+VLOOKUP(D487,'Aktioner og Resultatindikatorer'!C:D,2,FALSE),"")</f>
        <v/>
      </c>
      <c r="H487" s="88"/>
      <c r="I487" s="146" t="str">
        <f>IFERROR(+VLOOKUP(H487,'Resultatindikator og Måleenhed'!A:B,2,FALSE),"")</f>
        <v/>
      </c>
      <c r="J487" s="88"/>
    </row>
    <row r="488" spans="2:10" s="136" customFormat="1" x14ac:dyDescent="0.25">
      <c r="B488" s="137"/>
      <c r="C488" s="171"/>
      <c r="D488" s="106"/>
      <c r="E488" s="88"/>
      <c r="F488" s="137"/>
      <c r="G488" s="142" t="str">
        <f>IFERROR(+VLOOKUP(D488,'Aktioner og Resultatindikatorer'!C:D,2,FALSE),"")</f>
        <v/>
      </c>
      <c r="H488" s="88"/>
      <c r="I488" s="146" t="str">
        <f>IFERROR(+VLOOKUP(H488,'Resultatindikator og Måleenhed'!A:B,2,FALSE),"")</f>
        <v/>
      </c>
      <c r="J488" s="88"/>
    </row>
    <row r="489" spans="2:10" s="136" customFormat="1" x14ac:dyDescent="0.25">
      <c r="B489" s="137"/>
      <c r="C489" s="171"/>
      <c r="D489" s="106"/>
      <c r="E489" s="88"/>
      <c r="F489" s="137"/>
      <c r="G489" s="142" t="str">
        <f>IFERROR(+VLOOKUP(D489,'Aktioner og Resultatindikatorer'!C:D,2,FALSE),"")</f>
        <v/>
      </c>
      <c r="H489" s="88"/>
      <c r="I489" s="146" t="str">
        <f>IFERROR(+VLOOKUP(H489,'Resultatindikator og Måleenhed'!A:B,2,FALSE),"")</f>
        <v/>
      </c>
      <c r="J489" s="88"/>
    </row>
    <row r="490" spans="2:10" s="136" customFormat="1" x14ac:dyDescent="0.25">
      <c r="B490" s="137"/>
      <c r="C490" s="171"/>
      <c r="D490" s="106"/>
      <c r="E490" s="88"/>
      <c r="F490" s="137"/>
      <c r="G490" s="142" t="str">
        <f>IFERROR(+VLOOKUP(D490,'Aktioner og Resultatindikatorer'!C:D,2,FALSE),"")</f>
        <v/>
      </c>
      <c r="H490" s="88"/>
      <c r="I490" s="146" t="str">
        <f>IFERROR(+VLOOKUP(H490,'Resultatindikator og Måleenhed'!A:B,2,FALSE),"")</f>
        <v/>
      </c>
      <c r="J490" s="88"/>
    </row>
    <row r="491" spans="2:10" s="136" customFormat="1" x14ac:dyDescent="0.25">
      <c r="B491" s="137"/>
      <c r="C491" s="171"/>
      <c r="D491" s="106"/>
      <c r="E491" s="88"/>
      <c r="F491" s="137"/>
      <c r="G491" s="142" t="str">
        <f>IFERROR(+VLOOKUP(D491,'Aktioner og Resultatindikatorer'!C:D,2,FALSE),"")</f>
        <v/>
      </c>
      <c r="H491" s="88"/>
      <c r="I491" s="146" t="str">
        <f>IFERROR(+VLOOKUP(H491,'Resultatindikator og Måleenhed'!A:B,2,FALSE),"")</f>
        <v/>
      </c>
      <c r="J491" s="88"/>
    </row>
    <row r="492" spans="2:10" s="136" customFormat="1" x14ac:dyDescent="0.25">
      <c r="B492" s="137"/>
      <c r="C492" s="171"/>
      <c r="D492" s="106"/>
      <c r="E492" s="88"/>
      <c r="F492" s="137"/>
      <c r="G492" s="142" t="str">
        <f>IFERROR(+VLOOKUP(D492,'Aktioner og Resultatindikatorer'!C:D,2,FALSE),"")</f>
        <v/>
      </c>
      <c r="H492" s="88"/>
      <c r="I492" s="146" t="str">
        <f>IFERROR(+VLOOKUP(H492,'Resultatindikator og Måleenhed'!A:B,2,FALSE),"")</f>
        <v/>
      </c>
      <c r="J492" s="88"/>
    </row>
    <row r="493" spans="2:10" s="136" customFormat="1" x14ac:dyDescent="0.25">
      <c r="B493" s="137"/>
      <c r="C493" s="171"/>
      <c r="D493" s="106"/>
      <c r="E493" s="88"/>
      <c r="F493" s="137"/>
      <c r="G493" s="142" t="str">
        <f>IFERROR(+VLOOKUP(D493,'Aktioner og Resultatindikatorer'!C:D,2,FALSE),"")</f>
        <v/>
      </c>
      <c r="H493" s="88"/>
      <c r="I493" s="146" t="str">
        <f>IFERROR(+VLOOKUP(H493,'Resultatindikator og Måleenhed'!A:B,2,FALSE),"")</f>
        <v/>
      </c>
      <c r="J493" s="88"/>
    </row>
    <row r="494" spans="2:10" s="136" customFormat="1" x14ac:dyDescent="0.25">
      <c r="B494" s="137"/>
      <c r="C494" s="171"/>
      <c r="D494" s="106"/>
      <c r="E494" s="88"/>
      <c r="F494" s="137"/>
      <c r="G494" s="142" t="str">
        <f>IFERROR(+VLOOKUP(D494,'Aktioner og Resultatindikatorer'!C:D,2,FALSE),"")</f>
        <v/>
      </c>
      <c r="H494" s="88"/>
      <c r="I494" s="146" t="str">
        <f>IFERROR(+VLOOKUP(H494,'Resultatindikator og Måleenhed'!A:B,2,FALSE),"")</f>
        <v/>
      </c>
      <c r="J494" s="88"/>
    </row>
    <row r="495" spans="2:10" s="136" customFormat="1" x14ac:dyDescent="0.25">
      <c r="B495" s="137"/>
      <c r="C495" s="171"/>
      <c r="D495" s="106"/>
      <c r="E495" s="88"/>
      <c r="F495" s="137"/>
      <c r="G495" s="142" t="str">
        <f>IFERROR(+VLOOKUP(D495,'Aktioner og Resultatindikatorer'!C:D,2,FALSE),"")</f>
        <v/>
      </c>
      <c r="H495" s="88"/>
      <c r="I495" s="146" t="str">
        <f>IFERROR(+VLOOKUP(H495,'Resultatindikator og Måleenhed'!A:B,2,FALSE),"")</f>
        <v/>
      </c>
      <c r="J495" s="88"/>
    </row>
    <row r="496" spans="2:10" x14ac:dyDescent="0.25">
      <c r="B496" s="107"/>
      <c r="C496" s="172"/>
      <c r="D496" s="115"/>
      <c r="E496" s="108"/>
      <c r="F496" s="107"/>
      <c r="G496" s="143"/>
      <c r="H496" s="108"/>
      <c r="I496" s="120"/>
      <c r="J496" s="166"/>
    </row>
  </sheetData>
  <protectedRanges>
    <protectedRange sqref="C2:C3" name="Område4"/>
    <protectedRange sqref="J7:J495" name="Område3"/>
    <protectedRange sqref="H7:H495" name="Område2"/>
    <protectedRange sqref="B7:F495" name="Område1"/>
  </protectedRanges>
  <sortState ref="C11:J209">
    <sortCondition descending="1" ref="G11:G209"/>
  </sortState>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'Aktioner og Resultatindikatorer'!$C$4:$C$30</xm:f>
          </x14:formula1>
          <xm:sqref>D7:D495</xm:sqref>
        </x14:dataValidation>
        <x14:dataValidation type="list" allowBlank="1" showInputMessage="1" showErrorMessage="1" xr:uid="{00000000-0002-0000-0100-000001000000}">
          <x14:formula1>
            <xm:f>'Dropdown og data'!$B$2:$B$3</xm:f>
          </x14:formula1>
          <xm:sqref>E7:E495</xm:sqref>
        </x14:dataValidation>
        <x14:dataValidation type="list" allowBlank="1" showInputMessage="1" showErrorMessage="1" xr:uid="{00000000-0002-0000-0100-000002000000}">
          <x14:formula1>
            <xm:f>'Resultatindikator og Måleenhed'!$A$2:$A$10</xm:f>
          </x14:formula1>
          <xm:sqref>H7:H495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264"/>
  <sheetViews>
    <sheetView topLeftCell="K1" zoomScale="60" zoomScaleNormal="60" workbookViewId="0">
      <selection activeCell="Y11" sqref="Y11"/>
    </sheetView>
  </sheetViews>
  <sheetFormatPr defaultRowHeight="15" x14ac:dyDescent="0.25"/>
  <cols>
    <col min="1" max="1" width="15.42578125" bestFit="1" customWidth="1"/>
    <col min="2" max="2" width="24.28515625" bestFit="1" customWidth="1"/>
    <col min="3" max="4" width="27.7109375" customWidth="1"/>
    <col min="5" max="5" width="64.5703125" bestFit="1" customWidth="1"/>
    <col min="6" max="6" width="34.140625" customWidth="1"/>
    <col min="7" max="7" width="37.140625" customWidth="1"/>
    <col min="8" max="8" width="42.5703125" customWidth="1"/>
    <col min="9" max="9" width="39.5703125" customWidth="1"/>
    <col min="10" max="10" width="41.85546875" customWidth="1"/>
    <col min="11" max="12" width="62.140625" customWidth="1"/>
    <col min="13" max="13" width="68.28515625" customWidth="1"/>
    <col min="14" max="15" width="25.7109375" customWidth="1"/>
    <col min="16" max="17" width="31" hidden="1" customWidth="1"/>
    <col min="18" max="18" width="35.85546875" hidden="1" customWidth="1"/>
    <col min="19" max="19" width="42.5703125" hidden="1" customWidth="1"/>
    <col min="20" max="20" width="92.28515625" hidden="1" customWidth="1"/>
    <col min="21" max="21" width="103.140625" hidden="1" customWidth="1"/>
    <col min="22" max="23" width="42.5703125" hidden="1" customWidth="1"/>
    <col min="24" max="24" width="41" customWidth="1"/>
    <col min="25" max="25" width="74.5703125" customWidth="1"/>
    <col min="26" max="26" width="44" customWidth="1"/>
    <col min="31" max="31" width="43" customWidth="1"/>
    <col min="33" max="33" width="54.140625" customWidth="1"/>
  </cols>
  <sheetData>
    <row r="1" spans="1:26" x14ac:dyDescent="0.25">
      <c r="Y1" s="50"/>
    </row>
    <row r="2" spans="1:26" x14ac:dyDescent="0.25">
      <c r="M2" s="12"/>
      <c r="Y2" s="51"/>
    </row>
    <row r="3" spans="1:26" x14ac:dyDescent="0.25">
      <c r="C3" s="43" t="s">
        <v>0</v>
      </c>
      <c r="D3" s="75" t="s">
        <v>123</v>
      </c>
      <c r="E3" s="33" t="s">
        <v>143</v>
      </c>
      <c r="F3" s="33" t="s">
        <v>8</v>
      </c>
      <c r="G3" s="33" t="s">
        <v>10</v>
      </c>
      <c r="H3" s="38" t="s">
        <v>11</v>
      </c>
      <c r="I3" s="33" t="s">
        <v>3</v>
      </c>
      <c r="J3" s="33" t="s">
        <v>28</v>
      </c>
      <c r="K3" s="33" t="s">
        <v>12</v>
      </c>
      <c r="L3" s="33" t="s">
        <v>5</v>
      </c>
      <c r="M3" s="33" t="s">
        <v>2</v>
      </c>
      <c r="N3" s="38" t="s">
        <v>25</v>
      </c>
      <c r="O3" s="38" t="s">
        <v>139</v>
      </c>
      <c r="P3" s="38" t="s">
        <v>105</v>
      </c>
      <c r="Q3" s="38" t="s">
        <v>113</v>
      </c>
      <c r="R3" s="44" t="s">
        <v>46</v>
      </c>
      <c r="S3" s="45" t="s">
        <v>21</v>
      </c>
      <c r="T3" s="81" t="s">
        <v>161</v>
      </c>
      <c r="U3" s="45" t="s">
        <v>27</v>
      </c>
      <c r="V3" s="45" t="s">
        <v>109</v>
      </c>
      <c r="W3" s="45" t="s">
        <v>108</v>
      </c>
      <c r="X3" s="46" t="s">
        <v>6</v>
      </c>
      <c r="Y3" s="47" t="s">
        <v>20</v>
      </c>
      <c r="Z3" s="46" t="s">
        <v>19</v>
      </c>
    </row>
    <row r="4" spans="1:26" x14ac:dyDescent="0.25">
      <c r="C4" s="16"/>
      <c r="D4" s="76" t="s">
        <v>22</v>
      </c>
      <c r="E4" s="4" t="s">
        <v>22</v>
      </c>
      <c r="F4" s="4" t="s">
        <v>22</v>
      </c>
      <c r="G4" s="19" t="s">
        <v>22</v>
      </c>
      <c r="H4" s="4" t="s">
        <v>22</v>
      </c>
      <c r="I4" s="4" t="s">
        <v>22</v>
      </c>
      <c r="J4" s="4" t="s">
        <v>22</v>
      </c>
      <c r="K4" s="4" t="s">
        <v>22</v>
      </c>
      <c r="L4" s="4" t="s">
        <v>22</v>
      </c>
      <c r="M4" s="4" t="s">
        <v>22</v>
      </c>
      <c r="N4" s="4" t="s">
        <v>22</v>
      </c>
      <c r="O4" s="4" t="s">
        <v>22</v>
      </c>
      <c r="P4" s="4" t="s">
        <v>22</v>
      </c>
      <c r="Q4" s="4" t="s">
        <v>22</v>
      </c>
      <c r="R4" s="4" t="s">
        <v>24</v>
      </c>
      <c r="S4" s="4" t="s">
        <v>24</v>
      </c>
      <c r="T4" s="4" t="s">
        <v>24</v>
      </c>
      <c r="U4" s="4" t="s">
        <v>24</v>
      </c>
      <c r="V4" s="4" t="s">
        <v>24</v>
      </c>
      <c r="W4" s="4" t="s">
        <v>24</v>
      </c>
      <c r="X4" s="4" t="s">
        <v>23</v>
      </c>
      <c r="Y4" s="4" t="s">
        <v>23</v>
      </c>
      <c r="Z4" s="4" t="s">
        <v>23</v>
      </c>
    </row>
    <row r="5" spans="1:26" ht="409.5" x14ac:dyDescent="0.25">
      <c r="C5" s="43" t="s">
        <v>1</v>
      </c>
      <c r="D5" s="77" t="s">
        <v>129</v>
      </c>
      <c r="E5" s="17" t="s">
        <v>144</v>
      </c>
      <c r="F5" s="18" t="s">
        <v>130</v>
      </c>
      <c r="G5" s="17" t="s">
        <v>110</v>
      </c>
      <c r="H5" s="17" t="s">
        <v>104</v>
      </c>
      <c r="I5" s="17" t="s">
        <v>26</v>
      </c>
      <c r="J5" s="17" t="s">
        <v>131</v>
      </c>
      <c r="K5" s="17" t="s">
        <v>142</v>
      </c>
      <c r="L5" s="17" t="s">
        <v>13</v>
      </c>
      <c r="M5" s="17" t="s">
        <v>133</v>
      </c>
      <c r="N5" s="17" t="s">
        <v>30</v>
      </c>
      <c r="O5" s="17" t="s">
        <v>137</v>
      </c>
      <c r="P5" s="17" t="s">
        <v>107</v>
      </c>
      <c r="Q5" s="17" t="s">
        <v>141</v>
      </c>
      <c r="R5" s="17" t="s">
        <v>111</v>
      </c>
      <c r="S5" s="17" t="s">
        <v>112</v>
      </c>
      <c r="T5" s="17" t="s">
        <v>159</v>
      </c>
      <c r="U5" s="17" t="s">
        <v>160</v>
      </c>
      <c r="V5" s="17" t="s">
        <v>153</v>
      </c>
      <c r="W5" s="17" t="s">
        <v>156</v>
      </c>
      <c r="X5" s="49" t="s">
        <v>94</v>
      </c>
      <c r="Y5" s="17" t="s">
        <v>114</v>
      </c>
      <c r="Z5" s="17" t="s">
        <v>96</v>
      </c>
    </row>
    <row r="6" spans="1:26" ht="108.75" customHeight="1" x14ac:dyDescent="0.25">
      <c r="C6" s="48" t="s">
        <v>92</v>
      </c>
      <c r="D6" s="206" t="s">
        <v>31</v>
      </c>
      <c r="E6" s="4" t="s">
        <v>145</v>
      </c>
      <c r="F6" s="18" t="s">
        <v>14</v>
      </c>
      <c r="G6" s="18" t="s">
        <v>29</v>
      </c>
      <c r="H6" s="18" t="s">
        <v>90</v>
      </c>
      <c r="I6" s="4" t="s">
        <v>4</v>
      </c>
      <c r="J6" s="26" t="s">
        <v>97</v>
      </c>
      <c r="K6" s="4" t="s">
        <v>365</v>
      </c>
      <c r="L6" s="4" t="s">
        <v>134</v>
      </c>
      <c r="M6" s="41" t="s">
        <v>7</v>
      </c>
      <c r="N6" s="206" t="s">
        <v>31</v>
      </c>
      <c r="O6" s="206" t="s">
        <v>138</v>
      </c>
      <c r="P6" s="7" t="s">
        <v>106</v>
      </c>
      <c r="Q6" s="7"/>
      <c r="R6" s="7" t="s">
        <v>47</v>
      </c>
      <c r="S6" s="26" t="s">
        <v>16</v>
      </c>
      <c r="T6" s="4" t="s">
        <v>17</v>
      </c>
      <c r="U6" s="4" t="s">
        <v>140</v>
      </c>
      <c r="V6" s="4" t="s">
        <v>18</v>
      </c>
      <c r="W6" s="4" t="s">
        <v>18</v>
      </c>
      <c r="X6" s="68" t="s">
        <v>355</v>
      </c>
      <c r="Y6" s="208" t="s">
        <v>9</v>
      </c>
      <c r="Z6" s="4" t="s">
        <v>15</v>
      </c>
    </row>
    <row r="7" spans="1:26" ht="36" customHeight="1" x14ac:dyDescent="0.25">
      <c r="A7" t="s">
        <v>357</v>
      </c>
      <c r="B7" t="s">
        <v>358</v>
      </c>
      <c r="C7" s="48" t="s">
        <v>149</v>
      </c>
      <c r="D7" s="46"/>
      <c r="E7" s="1"/>
      <c r="F7" s="1"/>
      <c r="G7" s="6"/>
      <c r="H7" s="1"/>
      <c r="I7" s="1"/>
      <c r="J7" s="6"/>
      <c r="K7" s="6"/>
      <c r="L7" s="6"/>
      <c r="M7" s="6"/>
      <c r="N7" s="2"/>
      <c r="O7" s="2"/>
      <c r="P7" s="2"/>
      <c r="Q7" s="2"/>
      <c r="R7" s="2"/>
      <c r="S7" s="6"/>
      <c r="T7" s="6" t="s">
        <v>91</v>
      </c>
      <c r="U7" s="6"/>
      <c r="V7" s="6"/>
      <c r="W7" s="6"/>
      <c r="X7" s="6"/>
      <c r="Y7" s="6" t="s">
        <v>83</v>
      </c>
      <c r="Z7" s="6"/>
    </row>
    <row r="8" spans="1:26" ht="60" x14ac:dyDescent="0.25">
      <c r="E8" s="205"/>
      <c r="F8" t="s">
        <v>57</v>
      </c>
      <c r="G8" t="str">
        <f>+Ordningsstamdata!$B$5</f>
        <v>POFG</v>
      </c>
      <c r="H8" t="str">
        <f>+Ordningsstamdata!$C$5</f>
        <v>POFG2023112</v>
      </c>
      <c r="I8" t="str">
        <f>+Ordningsstamdata!$D$5</f>
        <v>xx</v>
      </c>
      <c r="J8" t="e">
        <f>+VLOOKUP(A8,'Performancerap. ansøger'!A9:J495,6,FALSE)</f>
        <v>#N/A</v>
      </c>
      <c r="K8" s="207">
        <v>4</v>
      </c>
      <c r="M8">
        <f>IF(VLOOKUP(A145,'Performancerap. ansøger'!A145:J631,5,FALSE)="2) Ansøgning om udbetaling","HK1155",0)</f>
        <v>0</v>
      </c>
      <c r="N8" s="13" t="str">
        <f>+IF(M8="1) Ansøgning om tilsagn",+Ordningsstamdata!$E$5,+Ordningsstamdata!$F$5)</f>
        <v>yy</v>
      </c>
      <c r="O8" s="13" t="str">
        <f>+Ordningsstamdata!$J$5</f>
        <v>DD-MM-YYYY</v>
      </c>
      <c r="P8" s="13"/>
      <c r="S8" s="20"/>
      <c r="X8" t="e">
        <f>+IF(M8="1) Ansøgning om tilsagn",+IF(J8=Ordningsstamdata!$H$5,"Ansøger","Projektdeltager"),tjek)</f>
        <v>#NAME?</v>
      </c>
      <c r="Y8" t="e">
        <f>VLOOKUP(A8,'Performancerap. ansøger'!A9:J495,10,FALSE)</f>
        <v>#N/A</v>
      </c>
      <c r="Z8" t="str">
        <f>+VLOOKUP(F8,'Dropdown og data'!D:E,2,FALSE)</f>
        <v>Sum af aktive og passive medlemmer af PO'en</v>
      </c>
    </row>
    <row r="9" spans="1:26" x14ac:dyDescent="0.25">
      <c r="E9" s="205"/>
      <c r="F9" t="s">
        <v>58</v>
      </c>
      <c r="G9" t="str">
        <f>+Ordningsstamdata!$B$5</f>
        <v>POFG</v>
      </c>
      <c r="H9" t="str">
        <f>+Ordningsstamdata!$C$5</f>
        <v>POFG2023112</v>
      </c>
      <c r="I9" t="str">
        <f>+Ordningsstamdata!$D$5</f>
        <v>xx</v>
      </c>
      <c r="J9" t="e">
        <f>+VLOOKUP(A9,'Performancerap. ansøger'!A10:J496,6,FALSE)</f>
        <v>#N/A</v>
      </c>
      <c r="K9" s="207">
        <v>4</v>
      </c>
      <c r="M9">
        <f>IF(VLOOKUP(A146,'Performancerap. ansøger'!A146:J632,5,FALSE)="2) Ansøgning om udbetaling","HK1155",0)</f>
        <v>0</v>
      </c>
      <c r="N9" s="13" t="str">
        <f>+IF(M9="1) Ansøgning om tilsagn",+Ordningsstamdata!$E$5,+Ordningsstamdata!$F$5)</f>
        <v>yy</v>
      </c>
      <c r="O9" s="13" t="str">
        <f>+Ordningsstamdata!$J$5</f>
        <v>DD-MM-YYYY</v>
      </c>
      <c r="P9" s="13"/>
      <c r="S9" s="20"/>
      <c r="X9" t="e">
        <f>+IF(M9="1) Ansøgning om tilsagn",+IF(J9=Ordningsstamdata!$H$5,"Ansøger","Projektdeltager"),tjek)</f>
        <v>#NAME?</v>
      </c>
      <c r="Y9" t="e">
        <f>VLOOKUP(A9,'Performancerap. ansøger'!A10:J496,10,FALSE)</f>
        <v>#N/A</v>
      </c>
      <c r="Z9" t="str">
        <f>+VLOOKUP(F9,'Dropdown og data'!D:E,2,FALSE)</f>
        <v>Samlet værdi af markedsført produktion</v>
      </c>
    </row>
    <row r="10" spans="1:26" x14ac:dyDescent="0.25">
      <c r="E10" s="205"/>
      <c r="F10" t="s">
        <v>369</v>
      </c>
      <c r="G10" t="str">
        <f>+Ordningsstamdata!$B$5</f>
        <v>POFG</v>
      </c>
      <c r="H10" t="str">
        <f>+Ordningsstamdata!$C$5</f>
        <v>POFG2023112</v>
      </c>
      <c r="I10" t="str">
        <f>+Ordningsstamdata!$D$5</f>
        <v>xx</v>
      </c>
      <c r="J10" t="e">
        <f>+VLOOKUP(A10,'Performancerap. ansøger'!A11:J497,6,FALSE)</f>
        <v>#N/A</v>
      </c>
      <c r="K10" s="207">
        <v>4</v>
      </c>
      <c r="M10">
        <f>IF(VLOOKUP(A147,'Performancerap. ansøger'!A147:J633,5,FALSE)="2) Ansøgning om udbetaling","HK1155",0)</f>
        <v>0</v>
      </c>
      <c r="N10" s="13" t="str">
        <f>+IF(M10="1) Ansøgning om tilsagn",+Ordningsstamdata!$E$5,+Ordningsstamdata!$F$5)</f>
        <v>yy</v>
      </c>
      <c r="O10" s="13" t="str">
        <f>+Ordningsstamdata!$J$5</f>
        <v>DD-MM-YYYY</v>
      </c>
      <c r="P10" s="13"/>
      <c r="S10" s="20"/>
      <c r="X10" t="e">
        <f>+IF(M10="1) Ansøgning om tilsagn",+IF(J10=Ordningsstamdata!$H$5,"Ansøger","Projektdeltager"),tjek)</f>
        <v>#NAME?</v>
      </c>
      <c r="Y10" t="e">
        <f>VLOOKUP(A10,'Performancerap. ansøger'!A11:J497,10,FALSE)</f>
        <v>#N/A</v>
      </c>
      <c r="Z10" t="e">
        <f>+VLOOKUP(F10,'Dropdown og data'!G:H,2,FALSE)</f>
        <v>#N/A</v>
      </c>
    </row>
    <row r="11" spans="1:26" x14ac:dyDescent="0.25">
      <c r="A11" t="str">
        <f>+'Performancerap. ansøger'!A10</f>
        <v>-indberettede data</v>
      </c>
      <c r="B11" t="str">
        <f>+'Performancerap. ansøger'!G12</f>
        <v/>
      </c>
      <c r="D11" t="s">
        <v>359</v>
      </c>
      <c r="E11" s="205" t="e">
        <f>VLOOKUP(A11,'Performancerap. ansøger'!A12:J498,3,FALSE)</f>
        <v>#N/A</v>
      </c>
      <c r="F11" t="e">
        <f>VLOOKUP(A11,'Performancerap. ansøger'!A12:J498,8,FALSE)</f>
        <v>#N/A</v>
      </c>
      <c r="G11" t="str">
        <f>+Ordningsstamdata!$B$5</f>
        <v>POFG</v>
      </c>
      <c r="H11" t="str">
        <f>+Ordningsstamdata!$C$5</f>
        <v>POFG2023112</v>
      </c>
      <c r="I11" t="str">
        <f>+Ordningsstamdata!$D$5</f>
        <v>xx</v>
      </c>
      <c r="J11" t="e">
        <f>+VLOOKUP(A11,'Performancerap. ansøger'!A12:J498,6,FALSE)</f>
        <v>#N/A</v>
      </c>
      <c r="K11" s="207">
        <v>4</v>
      </c>
      <c r="L11" t="s">
        <v>360</v>
      </c>
      <c r="M11">
        <f>IF(VLOOKUP(A149,'Performancerap. ansøger'!A149:J635,5,FALSE)="2) Ansøgning om udbetaling","HK1155",0)</f>
        <v>0</v>
      </c>
      <c r="N11" s="13" t="str">
        <f>+IF(M11="1) Ansøgning om tilsagn",+Ordningsstamdata!$E$5,+Ordningsstamdata!$F$5)</f>
        <v>yy</v>
      </c>
      <c r="O11" s="13" t="str">
        <f>+Ordningsstamdata!$J$5</f>
        <v>DD-MM-YYYY</v>
      </c>
      <c r="P11" s="13" t="str">
        <f>+Ordningsstamdata!$I$5</f>
        <v>080202010000350000001000232</v>
      </c>
      <c r="S11" s="20" t="e">
        <f>VLOOKUP(A11,'Performancerap. ansøger'!A12:J498,9,FALSE)</f>
        <v>#N/A</v>
      </c>
      <c r="X11" t="e">
        <f>+IF(M11="1) Ansøgning om tilsagn",+IF(J11=Ordningsstamdata!$H$5,"Ansøger","Projektdeltager"),tjek)</f>
        <v>#NAME?</v>
      </c>
      <c r="Y11" t="e">
        <f>VLOOKUP(A11,'Performancerap. ansøger'!A12:J498,10,FALSE)</f>
        <v>#N/A</v>
      </c>
      <c r="Z11" t="e">
        <f>+VLOOKUP(F11,'Dropdown og data'!D:E,2,FALSE)</f>
        <v>#N/A</v>
      </c>
    </row>
    <row r="12" spans="1:26" x14ac:dyDescent="0.25">
      <c r="A12" t="str">
        <f>+'Performancerap. ansøger'!A11</f>
        <v>-</v>
      </c>
      <c r="B12" t="str">
        <f>+'Performancerap. ansøger'!G13</f>
        <v/>
      </c>
      <c r="D12" t="s">
        <v>359</v>
      </c>
      <c r="E12" s="205">
        <f>VLOOKUP(A12,'Performancerap. ansøger'!A13:J499,3,FALSE)</f>
        <v>0</v>
      </c>
      <c r="F12">
        <f>VLOOKUP(A12,'Performancerap. ansøger'!A13:J499,8,FALSE)</f>
        <v>0</v>
      </c>
      <c r="G12" t="str">
        <f>+Ordningsstamdata!$B$5</f>
        <v>POFG</v>
      </c>
      <c r="H12" t="str">
        <f>+Ordningsstamdata!$C$5</f>
        <v>POFG2023112</v>
      </c>
      <c r="I12" t="str">
        <f>+Ordningsstamdata!$D$5</f>
        <v>xx</v>
      </c>
      <c r="J12">
        <f>+VLOOKUP(A12,'Performancerap. ansøger'!A13:J499,6,FALSE)</f>
        <v>0</v>
      </c>
      <c r="K12" s="207">
        <v>4</v>
      </c>
      <c r="L12" t="s">
        <v>360</v>
      </c>
      <c r="M12">
        <f>IF(VLOOKUP(A150,'Performancerap. ansøger'!A150:J636,5,FALSE)="2) Ansøgning om udbetaling","HK1155",0)</f>
        <v>0</v>
      </c>
      <c r="N12" s="13" t="str">
        <f>+IF(M12="1) Ansøgning om tilsagn",+Ordningsstamdata!$E$5,+Ordningsstamdata!$F$5)</f>
        <v>yy</v>
      </c>
      <c r="O12" s="13" t="str">
        <f>+Ordningsstamdata!$J$5</f>
        <v>DD-MM-YYYY</v>
      </c>
      <c r="P12" s="13" t="str">
        <f>+Ordningsstamdata!$I$5</f>
        <v>080202010000350000001000232</v>
      </c>
      <c r="S12" s="20">
        <f>VLOOKUP(A12,'Performancerap. ansøger'!A13:J499,9,FALSE)</f>
        <v>0</v>
      </c>
      <c r="X12" t="e">
        <f>+IF(M12="1) Ansøgning om tilsagn",+IF(J12=Ordningsstamdata!$H$5,"Ansøger","Projektdeltager"),tjek)</f>
        <v>#NAME?</v>
      </c>
      <c r="Y12">
        <f>VLOOKUP(A12,'Performancerap. ansøger'!A13:J499,10,FALSE)</f>
        <v>0</v>
      </c>
      <c r="Z12" t="e">
        <f>+VLOOKUP(F12,'Dropdown og data'!D:E,2,FALSE)</f>
        <v>#N/A</v>
      </c>
    </row>
    <row r="13" spans="1:26" x14ac:dyDescent="0.25">
      <c r="A13" t="str">
        <f>+'Performancerap. ansøger'!A12</f>
        <v>-</v>
      </c>
      <c r="B13" t="str">
        <f>+'Performancerap. ansøger'!G14</f>
        <v/>
      </c>
      <c r="D13" t="s">
        <v>359</v>
      </c>
      <c r="E13" s="205">
        <f>VLOOKUP(A13,'Performancerap. ansøger'!A14:J500,3,FALSE)</f>
        <v>0</v>
      </c>
      <c r="F13">
        <f>VLOOKUP(A13,'Performancerap. ansøger'!A14:J500,8,FALSE)</f>
        <v>0</v>
      </c>
      <c r="G13" t="str">
        <f>+Ordningsstamdata!$B$5</f>
        <v>POFG</v>
      </c>
      <c r="H13" t="str">
        <f>+Ordningsstamdata!$C$5</f>
        <v>POFG2023112</v>
      </c>
      <c r="I13" t="str">
        <f>+Ordningsstamdata!$D$5</f>
        <v>xx</v>
      </c>
      <c r="J13">
        <f>+VLOOKUP(A13,'Performancerap. ansøger'!A14:J500,6,FALSE)</f>
        <v>0</v>
      </c>
      <c r="K13" s="207">
        <v>4</v>
      </c>
      <c r="L13" t="s">
        <v>360</v>
      </c>
      <c r="M13">
        <f>IF(VLOOKUP(A151,'Performancerap. ansøger'!A151:J637,5,FALSE)="2) Ansøgning om udbetaling","HK1155",0)</f>
        <v>0</v>
      </c>
      <c r="N13" s="13" t="str">
        <f>+IF(M13="1) Ansøgning om tilsagn",+Ordningsstamdata!$E$5,+Ordningsstamdata!$F$5)</f>
        <v>yy</v>
      </c>
      <c r="O13" s="13" t="str">
        <f>+Ordningsstamdata!$J$5</f>
        <v>DD-MM-YYYY</v>
      </c>
      <c r="P13" s="13" t="str">
        <f>+Ordningsstamdata!$I$5</f>
        <v>080202010000350000001000232</v>
      </c>
      <c r="S13" s="20">
        <f>VLOOKUP(A13,'Performancerap. ansøger'!A14:J500,9,FALSE)</f>
        <v>0</v>
      </c>
      <c r="X13" t="e">
        <f>+IF(M13="1) Ansøgning om tilsagn",+IF(J13=Ordningsstamdata!$H$5,"Ansøger","Projektdeltager"),tjek)</f>
        <v>#NAME?</v>
      </c>
      <c r="Y13">
        <f>VLOOKUP(A13,'Performancerap. ansøger'!A14:J500,10,FALSE)</f>
        <v>0</v>
      </c>
      <c r="Z13" t="e">
        <f>+VLOOKUP(F13,'Dropdown og data'!D:E,2,FALSE)</f>
        <v>#N/A</v>
      </c>
    </row>
    <row r="14" spans="1:26" x14ac:dyDescent="0.25">
      <c r="A14" t="str">
        <f>+'Performancerap. ansøger'!A13</f>
        <v>-</v>
      </c>
      <c r="B14" t="str">
        <f>+'Performancerap. ansøger'!G15</f>
        <v/>
      </c>
      <c r="D14" t="s">
        <v>359</v>
      </c>
      <c r="E14" s="205">
        <f>VLOOKUP(A14,'Performancerap. ansøger'!A15:J501,3,FALSE)</f>
        <v>0</v>
      </c>
      <c r="F14">
        <f>VLOOKUP(A14,'Performancerap. ansøger'!A15:J501,8,FALSE)</f>
        <v>0</v>
      </c>
      <c r="G14" t="str">
        <f>+Ordningsstamdata!$B$5</f>
        <v>POFG</v>
      </c>
      <c r="H14" t="str">
        <f>+Ordningsstamdata!$C$5</f>
        <v>POFG2023112</v>
      </c>
      <c r="I14" t="str">
        <f>+Ordningsstamdata!$D$5</f>
        <v>xx</v>
      </c>
      <c r="J14">
        <f>+VLOOKUP(A14,'Performancerap. ansøger'!A15:J501,6,FALSE)</f>
        <v>0</v>
      </c>
      <c r="K14" s="207">
        <v>4</v>
      </c>
      <c r="L14" t="s">
        <v>360</v>
      </c>
      <c r="M14">
        <f>IF(VLOOKUP(A152,'Performancerap. ansøger'!A152:J638,5,FALSE)="2) Ansøgning om udbetaling","HK1155",0)</f>
        <v>0</v>
      </c>
      <c r="N14" s="13" t="str">
        <f>+IF(M14="1) Ansøgning om tilsagn",+Ordningsstamdata!$E$5,+Ordningsstamdata!$F$5)</f>
        <v>yy</v>
      </c>
      <c r="O14" s="13" t="str">
        <f>+Ordningsstamdata!$J$5</f>
        <v>DD-MM-YYYY</v>
      </c>
      <c r="P14" s="13" t="str">
        <f>+Ordningsstamdata!$I$5</f>
        <v>080202010000350000001000232</v>
      </c>
      <c r="S14" s="20">
        <f>VLOOKUP(A14,'Performancerap. ansøger'!A15:J501,9,FALSE)</f>
        <v>0</v>
      </c>
      <c r="X14" t="e">
        <f>+IF(M14="1) Ansøgning om tilsagn",+IF(J14=Ordningsstamdata!$H$5,"Ansøger","Projektdeltager"),tjek)</f>
        <v>#NAME?</v>
      </c>
      <c r="Y14">
        <f>VLOOKUP(A14,'Performancerap. ansøger'!A15:J501,10,FALSE)</f>
        <v>0</v>
      </c>
      <c r="Z14" t="e">
        <f>+VLOOKUP(F14,'Dropdown og data'!D:E,2,FALSE)</f>
        <v>#N/A</v>
      </c>
    </row>
    <row r="15" spans="1:26" x14ac:dyDescent="0.25">
      <c r="A15" t="str">
        <f>+'Performancerap. ansøger'!A14</f>
        <v>-</v>
      </c>
      <c r="B15" t="str">
        <f>+'Performancerap. ansøger'!G16</f>
        <v/>
      </c>
      <c r="D15" t="s">
        <v>359</v>
      </c>
      <c r="E15" s="205">
        <f>VLOOKUP(A15,'Performancerap. ansøger'!A16:J502,3,FALSE)</f>
        <v>0</v>
      </c>
      <c r="F15">
        <f>VLOOKUP(A15,'Performancerap. ansøger'!A16:J502,8,FALSE)</f>
        <v>0</v>
      </c>
      <c r="G15" t="str">
        <f>+Ordningsstamdata!$B$5</f>
        <v>POFG</v>
      </c>
      <c r="H15" t="str">
        <f>+Ordningsstamdata!$C$5</f>
        <v>POFG2023112</v>
      </c>
      <c r="I15" t="str">
        <f>+Ordningsstamdata!$D$5</f>
        <v>xx</v>
      </c>
      <c r="J15">
        <f>+VLOOKUP(A15,'Performancerap. ansøger'!A16:J502,6,FALSE)</f>
        <v>0</v>
      </c>
      <c r="K15" s="207">
        <v>4</v>
      </c>
      <c r="L15" t="s">
        <v>360</v>
      </c>
      <c r="M15">
        <f>IF(VLOOKUP(A153,'Performancerap. ansøger'!A153:J639,5,FALSE)="2) Ansøgning om udbetaling","HK1155",0)</f>
        <v>0</v>
      </c>
      <c r="N15" s="13" t="str">
        <f>+IF(M15="1) Ansøgning om tilsagn",+Ordningsstamdata!$E$5,+Ordningsstamdata!$F$5)</f>
        <v>yy</v>
      </c>
      <c r="O15" s="13" t="str">
        <f>+Ordningsstamdata!$J$5</f>
        <v>DD-MM-YYYY</v>
      </c>
      <c r="P15" s="13" t="str">
        <f>+Ordningsstamdata!$I$5</f>
        <v>080202010000350000001000232</v>
      </c>
      <c r="S15" s="20">
        <f>VLOOKUP(A15,'Performancerap. ansøger'!A16:J502,9,FALSE)</f>
        <v>0</v>
      </c>
      <c r="X15" t="e">
        <f>+IF(M15="1) Ansøgning om tilsagn",+IF(J15=Ordningsstamdata!$H$5,"Ansøger","Projektdeltager"),tjek)</f>
        <v>#NAME?</v>
      </c>
      <c r="Y15">
        <f>VLOOKUP(A15,'Performancerap. ansøger'!A16:J502,10,FALSE)</f>
        <v>0</v>
      </c>
      <c r="Z15" t="e">
        <f>+VLOOKUP(F15,'Dropdown og data'!D:E,2,FALSE)</f>
        <v>#N/A</v>
      </c>
    </row>
    <row r="16" spans="1:26" x14ac:dyDescent="0.25">
      <c r="A16" t="str">
        <f>+'Performancerap. ansøger'!A15</f>
        <v>-</v>
      </c>
      <c r="B16" t="str">
        <f>+'Performancerap. ansøger'!G17</f>
        <v/>
      </c>
      <c r="D16" t="s">
        <v>359</v>
      </c>
      <c r="E16" s="205">
        <f>VLOOKUP(A16,'Performancerap. ansøger'!A17:J503,3,FALSE)</f>
        <v>0</v>
      </c>
      <c r="F16">
        <f>VLOOKUP(A16,'Performancerap. ansøger'!A17:J503,8,FALSE)</f>
        <v>0</v>
      </c>
      <c r="G16" t="str">
        <f>+Ordningsstamdata!$B$5</f>
        <v>POFG</v>
      </c>
      <c r="H16" t="str">
        <f>+Ordningsstamdata!$C$5</f>
        <v>POFG2023112</v>
      </c>
      <c r="I16" t="str">
        <f>+Ordningsstamdata!$D$5</f>
        <v>xx</v>
      </c>
      <c r="J16">
        <f>+VLOOKUP(A16,'Performancerap. ansøger'!A17:J503,6,FALSE)</f>
        <v>0</v>
      </c>
      <c r="K16" s="207">
        <v>4</v>
      </c>
      <c r="L16" t="s">
        <v>360</v>
      </c>
      <c r="M16">
        <f>IF(VLOOKUP(A154,'Performancerap. ansøger'!A154:J640,5,FALSE)="2) Ansøgning om udbetaling","HK1155",0)</f>
        <v>0</v>
      </c>
      <c r="N16" s="13" t="str">
        <f>+IF(M16="1) Ansøgning om tilsagn",+Ordningsstamdata!$E$5,+Ordningsstamdata!$F$5)</f>
        <v>yy</v>
      </c>
      <c r="O16" s="13" t="str">
        <f>+Ordningsstamdata!$J$5</f>
        <v>DD-MM-YYYY</v>
      </c>
      <c r="P16" s="13" t="str">
        <f>+Ordningsstamdata!$I$5</f>
        <v>080202010000350000001000232</v>
      </c>
      <c r="S16" s="20">
        <f>VLOOKUP(A16,'Performancerap. ansøger'!A17:J503,9,FALSE)</f>
        <v>0</v>
      </c>
      <c r="X16" t="e">
        <f>+IF(M16="1) Ansøgning om tilsagn",+IF(J16=Ordningsstamdata!$H$5,"Ansøger","Projektdeltager"),tjek)</f>
        <v>#NAME?</v>
      </c>
      <c r="Y16">
        <f>VLOOKUP(A16,'Performancerap. ansøger'!A17:J503,10,FALSE)</f>
        <v>0</v>
      </c>
      <c r="Z16" t="e">
        <f>+VLOOKUP(F16,'Dropdown og data'!D:E,2,FALSE)</f>
        <v>#N/A</v>
      </c>
    </row>
    <row r="17" spans="1:26" x14ac:dyDescent="0.25">
      <c r="A17" t="str">
        <f>+'Performancerap. ansøger'!A16</f>
        <v>-</v>
      </c>
      <c r="B17" t="str">
        <f>+'Performancerap. ansøger'!G18</f>
        <v/>
      </c>
      <c r="D17" t="s">
        <v>359</v>
      </c>
      <c r="E17" s="205">
        <f>VLOOKUP(A17,'Performancerap. ansøger'!A18:J504,3,FALSE)</f>
        <v>0</v>
      </c>
      <c r="F17">
        <f>VLOOKUP(A17,'Performancerap. ansøger'!A18:J504,8,FALSE)</f>
        <v>0</v>
      </c>
      <c r="G17" t="str">
        <f>+Ordningsstamdata!$B$5</f>
        <v>POFG</v>
      </c>
      <c r="H17" t="str">
        <f>+Ordningsstamdata!$C$5</f>
        <v>POFG2023112</v>
      </c>
      <c r="I17" t="str">
        <f>+Ordningsstamdata!$D$5</f>
        <v>xx</v>
      </c>
      <c r="J17">
        <f>+VLOOKUP(A17,'Performancerap. ansøger'!A18:J504,6,FALSE)</f>
        <v>0</v>
      </c>
      <c r="K17" s="207">
        <v>4</v>
      </c>
      <c r="L17" t="s">
        <v>360</v>
      </c>
      <c r="M17">
        <f>IF(VLOOKUP(A155,'Performancerap. ansøger'!A155:J641,5,FALSE)="2) Ansøgning om udbetaling","HK1155",0)</f>
        <v>0</v>
      </c>
      <c r="N17" s="13" t="str">
        <f>+IF(M17="1) Ansøgning om tilsagn",+Ordningsstamdata!$E$5,+Ordningsstamdata!$F$5)</f>
        <v>yy</v>
      </c>
      <c r="O17" s="13" t="str">
        <f>+Ordningsstamdata!$J$5</f>
        <v>DD-MM-YYYY</v>
      </c>
      <c r="P17" s="13" t="str">
        <f>+Ordningsstamdata!$I$5</f>
        <v>080202010000350000001000232</v>
      </c>
      <c r="S17" s="20">
        <f>VLOOKUP(A17,'Performancerap. ansøger'!A18:J504,9,FALSE)</f>
        <v>0</v>
      </c>
      <c r="X17" t="e">
        <f>+IF(M17="1) Ansøgning om tilsagn",+IF(J17=Ordningsstamdata!$H$5,"Ansøger","Projektdeltager"),tjek)</f>
        <v>#NAME?</v>
      </c>
      <c r="Y17">
        <f>VLOOKUP(A17,'Performancerap. ansøger'!A18:J504,10,FALSE)</f>
        <v>0</v>
      </c>
      <c r="Z17" t="e">
        <f>+VLOOKUP(F17,'Dropdown og data'!D:E,2,FALSE)</f>
        <v>#N/A</v>
      </c>
    </row>
    <row r="18" spans="1:26" x14ac:dyDescent="0.25">
      <c r="A18" t="str">
        <f>+'Performancerap. ansøger'!A17</f>
        <v>-</v>
      </c>
      <c r="B18" t="str">
        <f>+'Performancerap. ansøger'!G19</f>
        <v/>
      </c>
      <c r="D18" t="s">
        <v>359</v>
      </c>
      <c r="E18" s="205">
        <f>VLOOKUP(A18,'Performancerap. ansøger'!A19:J505,3,FALSE)</f>
        <v>0</v>
      </c>
      <c r="F18">
        <f>VLOOKUP(A18,'Performancerap. ansøger'!A19:J505,8,FALSE)</f>
        <v>0</v>
      </c>
      <c r="G18" t="str">
        <f>+Ordningsstamdata!$B$5</f>
        <v>POFG</v>
      </c>
      <c r="H18" t="str">
        <f>+Ordningsstamdata!$C$5</f>
        <v>POFG2023112</v>
      </c>
      <c r="I18" t="str">
        <f>+Ordningsstamdata!$D$5</f>
        <v>xx</v>
      </c>
      <c r="J18">
        <f>+VLOOKUP(A18,'Performancerap. ansøger'!A19:J505,6,FALSE)</f>
        <v>0</v>
      </c>
      <c r="K18" s="207">
        <v>4</v>
      </c>
      <c r="L18" t="s">
        <v>360</v>
      </c>
      <c r="M18">
        <f>IF(VLOOKUP(A156,'Performancerap. ansøger'!A156:J642,5,FALSE)="2) Ansøgning om udbetaling","HK1155",0)</f>
        <v>0</v>
      </c>
      <c r="N18" s="13" t="str">
        <f>+IF(M18="1) Ansøgning om tilsagn",+Ordningsstamdata!$E$5,+Ordningsstamdata!$F$5)</f>
        <v>yy</v>
      </c>
      <c r="O18" s="13" t="str">
        <f>+Ordningsstamdata!$J$5</f>
        <v>DD-MM-YYYY</v>
      </c>
      <c r="P18" s="13" t="str">
        <f>+Ordningsstamdata!$I$5</f>
        <v>080202010000350000001000232</v>
      </c>
      <c r="S18" s="20">
        <f>VLOOKUP(A18,'Performancerap. ansøger'!A19:J505,9,FALSE)</f>
        <v>0</v>
      </c>
      <c r="X18" t="e">
        <f>+IF(M18="1) Ansøgning om tilsagn",+IF(J18=Ordningsstamdata!$H$5,"Ansøger","Projektdeltager"),tjek)</f>
        <v>#NAME?</v>
      </c>
      <c r="Y18">
        <f>VLOOKUP(A18,'Performancerap. ansøger'!A19:J505,10,FALSE)</f>
        <v>0</v>
      </c>
      <c r="Z18" t="e">
        <f>+VLOOKUP(F18,'Dropdown og data'!D:E,2,FALSE)</f>
        <v>#N/A</v>
      </c>
    </row>
    <row r="19" spans="1:26" x14ac:dyDescent="0.25">
      <c r="A19" t="str">
        <f>+'Performancerap. ansøger'!A18</f>
        <v>-</v>
      </c>
      <c r="B19" t="str">
        <f>+'Performancerap. ansøger'!G20</f>
        <v/>
      </c>
      <c r="D19" t="s">
        <v>359</v>
      </c>
      <c r="E19" s="205">
        <f>VLOOKUP(A19,'Performancerap. ansøger'!A20:J506,3,FALSE)</f>
        <v>0</v>
      </c>
      <c r="F19">
        <f>VLOOKUP(A19,'Performancerap. ansøger'!A20:J506,8,FALSE)</f>
        <v>0</v>
      </c>
      <c r="G19" t="str">
        <f>+Ordningsstamdata!$B$5</f>
        <v>POFG</v>
      </c>
      <c r="H19" t="str">
        <f>+Ordningsstamdata!$C$5</f>
        <v>POFG2023112</v>
      </c>
      <c r="I19" t="str">
        <f>+Ordningsstamdata!$D$5</f>
        <v>xx</v>
      </c>
      <c r="J19">
        <f>+VLOOKUP(A19,'Performancerap. ansøger'!A20:J506,6,FALSE)</f>
        <v>0</v>
      </c>
      <c r="K19" s="207">
        <v>4</v>
      </c>
      <c r="L19" t="s">
        <v>360</v>
      </c>
      <c r="M19">
        <f>IF(VLOOKUP(A157,'Performancerap. ansøger'!A157:J643,5,FALSE)="2) Ansøgning om udbetaling","HK1155",0)</f>
        <v>0</v>
      </c>
      <c r="N19" s="13" t="str">
        <f>+IF(M19="1) Ansøgning om tilsagn",+Ordningsstamdata!$E$5,+Ordningsstamdata!$F$5)</f>
        <v>yy</v>
      </c>
      <c r="O19" s="13" t="str">
        <f>+Ordningsstamdata!$J$5</f>
        <v>DD-MM-YYYY</v>
      </c>
      <c r="P19" s="13" t="str">
        <f>+Ordningsstamdata!$I$5</f>
        <v>080202010000350000001000232</v>
      </c>
      <c r="S19" s="20">
        <f>VLOOKUP(A19,'Performancerap. ansøger'!A20:J506,9,FALSE)</f>
        <v>0</v>
      </c>
      <c r="X19" t="e">
        <f>+IF(M19="1) Ansøgning om tilsagn",+IF(J19=Ordningsstamdata!$H$5,"Ansøger","Projektdeltager"),tjek)</f>
        <v>#NAME?</v>
      </c>
      <c r="Y19">
        <f>VLOOKUP(A19,'Performancerap. ansøger'!A20:J506,10,FALSE)</f>
        <v>0</v>
      </c>
      <c r="Z19" t="e">
        <f>+VLOOKUP(F19,'Dropdown og data'!D:E,2,FALSE)</f>
        <v>#N/A</v>
      </c>
    </row>
    <row r="20" spans="1:26" x14ac:dyDescent="0.25">
      <c r="A20" t="str">
        <f>+'Performancerap. ansøger'!A19</f>
        <v>-</v>
      </c>
      <c r="B20" t="str">
        <f>+'Performancerap. ansøger'!G21</f>
        <v/>
      </c>
      <c r="D20" t="s">
        <v>359</v>
      </c>
      <c r="E20" s="205">
        <f>VLOOKUP(A20,'Performancerap. ansøger'!A21:J507,3,FALSE)</f>
        <v>0</v>
      </c>
      <c r="F20">
        <f>VLOOKUP(A20,'Performancerap. ansøger'!A21:J507,8,FALSE)</f>
        <v>0</v>
      </c>
      <c r="G20" t="str">
        <f>+Ordningsstamdata!$B$5</f>
        <v>POFG</v>
      </c>
      <c r="H20" t="str">
        <f>+Ordningsstamdata!$C$5</f>
        <v>POFG2023112</v>
      </c>
      <c r="I20" t="str">
        <f>+Ordningsstamdata!$D$5</f>
        <v>xx</v>
      </c>
      <c r="J20">
        <f>+VLOOKUP(A20,'Performancerap. ansøger'!A21:J507,6,FALSE)</f>
        <v>0</v>
      </c>
      <c r="K20" s="207">
        <v>4</v>
      </c>
      <c r="L20" t="s">
        <v>360</v>
      </c>
      <c r="M20">
        <f>IF(VLOOKUP(A158,'Performancerap. ansøger'!A158:J644,5,FALSE)="2) Ansøgning om udbetaling","HK1155",0)</f>
        <v>0</v>
      </c>
      <c r="N20" s="13" t="str">
        <f>+IF(M20="1) Ansøgning om tilsagn",+Ordningsstamdata!$E$5,+Ordningsstamdata!$F$5)</f>
        <v>yy</v>
      </c>
      <c r="O20" s="13" t="str">
        <f>+Ordningsstamdata!$J$5</f>
        <v>DD-MM-YYYY</v>
      </c>
      <c r="P20" s="13" t="str">
        <f>+Ordningsstamdata!$I$5</f>
        <v>080202010000350000001000232</v>
      </c>
      <c r="S20" s="20">
        <f>VLOOKUP(A20,'Performancerap. ansøger'!A21:J507,9,FALSE)</f>
        <v>0</v>
      </c>
      <c r="X20" t="e">
        <f>+IF(M20="1) Ansøgning om tilsagn",+IF(J20=Ordningsstamdata!$H$5,"Ansøger","Projektdeltager"),tjek)</f>
        <v>#NAME?</v>
      </c>
      <c r="Y20">
        <f>VLOOKUP(A20,'Performancerap. ansøger'!A21:J507,10,FALSE)</f>
        <v>0</v>
      </c>
      <c r="Z20" t="e">
        <f>+VLOOKUP(F20,'Dropdown og data'!D:E,2,FALSE)</f>
        <v>#N/A</v>
      </c>
    </row>
    <row r="21" spans="1:26" x14ac:dyDescent="0.25">
      <c r="A21" t="str">
        <f>+'Performancerap. ansøger'!A20</f>
        <v>-</v>
      </c>
      <c r="B21" t="str">
        <f>+'Performancerap. ansøger'!G22</f>
        <v/>
      </c>
      <c r="D21" t="s">
        <v>359</v>
      </c>
      <c r="E21" s="205">
        <f>VLOOKUP(A21,'Performancerap. ansøger'!A22:J508,3,FALSE)</f>
        <v>0</v>
      </c>
      <c r="F21">
        <f>VLOOKUP(A21,'Performancerap. ansøger'!A22:J508,8,FALSE)</f>
        <v>0</v>
      </c>
      <c r="G21" t="str">
        <f>+Ordningsstamdata!$B$5</f>
        <v>POFG</v>
      </c>
      <c r="H21" t="str">
        <f>+Ordningsstamdata!$C$5</f>
        <v>POFG2023112</v>
      </c>
      <c r="I21" t="str">
        <f>+Ordningsstamdata!$D$5</f>
        <v>xx</v>
      </c>
      <c r="J21">
        <f>+VLOOKUP(A21,'Performancerap. ansøger'!A22:J508,6,FALSE)</f>
        <v>0</v>
      </c>
      <c r="K21" s="207">
        <v>4</v>
      </c>
      <c r="L21" t="s">
        <v>360</v>
      </c>
      <c r="M21">
        <f>IF(VLOOKUP(A159,'Performancerap. ansøger'!A159:J645,5,FALSE)="2) Ansøgning om udbetaling","HK1155",0)</f>
        <v>0</v>
      </c>
      <c r="N21" s="13" t="str">
        <f>+IF(M21="1) Ansøgning om tilsagn",+Ordningsstamdata!$E$5,+Ordningsstamdata!$F$5)</f>
        <v>yy</v>
      </c>
      <c r="O21" s="13" t="str">
        <f>+Ordningsstamdata!$J$5</f>
        <v>DD-MM-YYYY</v>
      </c>
      <c r="P21" s="13" t="str">
        <f>+Ordningsstamdata!$I$5</f>
        <v>080202010000350000001000232</v>
      </c>
      <c r="S21" s="20">
        <f>VLOOKUP(A21,'Performancerap. ansøger'!A22:J508,9,FALSE)</f>
        <v>0</v>
      </c>
      <c r="X21" t="e">
        <f>+IF(M21="1) Ansøgning om tilsagn",+IF(J21=Ordningsstamdata!$H$5,"Ansøger","Projektdeltager"),tjek)</f>
        <v>#NAME?</v>
      </c>
      <c r="Y21">
        <f>VLOOKUP(A21,'Performancerap. ansøger'!A22:J508,10,FALSE)</f>
        <v>0</v>
      </c>
      <c r="Z21" t="e">
        <f>+VLOOKUP(F21,'Dropdown og data'!D:E,2,FALSE)</f>
        <v>#N/A</v>
      </c>
    </row>
    <row r="22" spans="1:26" x14ac:dyDescent="0.25">
      <c r="A22" t="str">
        <f>+'Performancerap. ansøger'!A21</f>
        <v>-</v>
      </c>
      <c r="B22" t="str">
        <f>+'Performancerap. ansøger'!G23</f>
        <v/>
      </c>
      <c r="D22" t="s">
        <v>359</v>
      </c>
      <c r="E22" s="205">
        <f>VLOOKUP(A22,'Performancerap. ansøger'!A23:J509,3,FALSE)</f>
        <v>0</v>
      </c>
      <c r="F22">
        <f>VLOOKUP(A22,'Performancerap. ansøger'!A23:J509,8,FALSE)</f>
        <v>0</v>
      </c>
      <c r="G22" t="str">
        <f>+Ordningsstamdata!$B$5</f>
        <v>POFG</v>
      </c>
      <c r="H22" t="str">
        <f>+Ordningsstamdata!$C$5</f>
        <v>POFG2023112</v>
      </c>
      <c r="I22" t="str">
        <f>+Ordningsstamdata!$D$5</f>
        <v>xx</v>
      </c>
      <c r="J22">
        <f>+VLOOKUP(A22,'Performancerap. ansøger'!A23:J509,6,FALSE)</f>
        <v>0</v>
      </c>
      <c r="K22" s="207">
        <v>4</v>
      </c>
      <c r="L22" t="s">
        <v>360</v>
      </c>
      <c r="M22">
        <f>IF(VLOOKUP(A160,'Performancerap. ansøger'!A160:J646,5,FALSE)="2) Ansøgning om udbetaling","HK1155",0)</f>
        <v>0</v>
      </c>
      <c r="N22" s="13" t="str">
        <f>+IF(M22="1) Ansøgning om tilsagn",+Ordningsstamdata!$E$5,+Ordningsstamdata!$F$5)</f>
        <v>yy</v>
      </c>
      <c r="O22" s="13" t="str">
        <f>+Ordningsstamdata!$J$5</f>
        <v>DD-MM-YYYY</v>
      </c>
      <c r="P22" s="13" t="str">
        <f>+Ordningsstamdata!$I$5</f>
        <v>080202010000350000001000232</v>
      </c>
      <c r="S22" s="20">
        <f>VLOOKUP(A22,'Performancerap. ansøger'!A23:J509,9,FALSE)</f>
        <v>0</v>
      </c>
      <c r="X22" t="e">
        <f>+IF(M22="1) Ansøgning om tilsagn",+IF(J22=Ordningsstamdata!$H$5,"Ansøger","Projektdeltager"),tjek)</f>
        <v>#NAME?</v>
      </c>
      <c r="Y22">
        <f>VLOOKUP(A22,'Performancerap. ansøger'!A23:J509,10,FALSE)</f>
        <v>0</v>
      </c>
      <c r="Z22" t="e">
        <f>+VLOOKUP(F22,'Dropdown og data'!D:E,2,FALSE)</f>
        <v>#N/A</v>
      </c>
    </row>
    <row r="23" spans="1:26" x14ac:dyDescent="0.25">
      <c r="A23" t="str">
        <f>+'Performancerap. ansøger'!A22</f>
        <v>-</v>
      </c>
      <c r="B23" t="str">
        <f>+'Performancerap. ansøger'!G24</f>
        <v/>
      </c>
      <c r="D23" t="s">
        <v>359</v>
      </c>
      <c r="E23" s="205">
        <f>VLOOKUP(A23,'Performancerap. ansøger'!A24:J510,3,FALSE)</f>
        <v>0</v>
      </c>
      <c r="F23">
        <f>VLOOKUP(A23,'Performancerap. ansøger'!A24:J510,8,FALSE)</f>
        <v>0</v>
      </c>
      <c r="G23" t="str">
        <f>+Ordningsstamdata!$B$5</f>
        <v>POFG</v>
      </c>
      <c r="H23" t="str">
        <f>+Ordningsstamdata!$C$5</f>
        <v>POFG2023112</v>
      </c>
      <c r="I23" t="str">
        <f>+Ordningsstamdata!$D$5</f>
        <v>xx</v>
      </c>
      <c r="J23">
        <f>+VLOOKUP(A23,'Performancerap. ansøger'!A24:J510,6,FALSE)</f>
        <v>0</v>
      </c>
      <c r="K23" s="207">
        <v>4</v>
      </c>
      <c r="L23" t="s">
        <v>360</v>
      </c>
      <c r="M23">
        <f>IF(VLOOKUP(A161,'Performancerap. ansøger'!A161:J647,5,FALSE)="2) Ansøgning om udbetaling","HK1155",0)</f>
        <v>0</v>
      </c>
      <c r="N23" s="13" t="str">
        <f>+IF(M23="1) Ansøgning om tilsagn",+Ordningsstamdata!$E$5,+Ordningsstamdata!$F$5)</f>
        <v>yy</v>
      </c>
      <c r="O23" s="13" t="str">
        <f>+Ordningsstamdata!$J$5</f>
        <v>DD-MM-YYYY</v>
      </c>
      <c r="P23" s="13" t="str">
        <f>+Ordningsstamdata!$I$5</f>
        <v>080202010000350000001000232</v>
      </c>
      <c r="S23" s="20">
        <f>VLOOKUP(A23,'Performancerap. ansøger'!A24:J510,9,FALSE)</f>
        <v>0</v>
      </c>
      <c r="X23" t="e">
        <f>+IF(M23="1) Ansøgning om tilsagn",+IF(J23=Ordningsstamdata!$H$5,"Ansøger","Projektdeltager"),tjek)</f>
        <v>#NAME?</v>
      </c>
      <c r="Y23">
        <f>VLOOKUP(A23,'Performancerap. ansøger'!A24:J510,10,FALSE)</f>
        <v>0</v>
      </c>
      <c r="Z23" t="e">
        <f>+VLOOKUP(F23,'Dropdown og data'!D:E,2,FALSE)</f>
        <v>#N/A</v>
      </c>
    </row>
    <row r="24" spans="1:26" x14ac:dyDescent="0.25">
      <c r="A24" t="str">
        <f>+'Performancerap. ansøger'!A23</f>
        <v>-</v>
      </c>
      <c r="B24" t="str">
        <f>+'Performancerap. ansøger'!G25</f>
        <v/>
      </c>
      <c r="D24" t="s">
        <v>359</v>
      </c>
      <c r="E24" s="205">
        <f>VLOOKUP(A24,'Performancerap. ansøger'!A25:J511,3,FALSE)</f>
        <v>0</v>
      </c>
      <c r="F24">
        <f>VLOOKUP(A24,'Performancerap. ansøger'!A25:J511,8,FALSE)</f>
        <v>0</v>
      </c>
      <c r="G24" t="str">
        <f>+Ordningsstamdata!$B$5</f>
        <v>POFG</v>
      </c>
      <c r="H24" t="str">
        <f>+Ordningsstamdata!$C$5</f>
        <v>POFG2023112</v>
      </c>
      <c r="I24" t="str">
        <f>+Ordningsstamdata!$D$5</f>
        <v>xx</v>
      </c>
      <c r="J24">
        <f>+VLOOKUP(A24,'Performancerap. ansøger'!A25:J511,6,FALSE)</f>
        <v>0</v>
      </c>
      <c r="K24" s="207">
        <v>4</v>
      </c>
      <c r="L24" t="s">
        <v>360</v>
      </c>
      <c r="M24">
        <f>IF(VLOOKUP(A162,'Performancerap. ansøger'!A162:J648,5,FALSE)="2) Ansøgning om udbetaling","HK1155",0)</f>
        <v>0</v>
      </c>
      <c r="N24" s="13" t="str">
        <f>+IF(M24="1) Ansøgning om tilsagn",+Ordningsstamdata!$E$5,+Ordningsstamdata!$F$5)</f>
        <v>yy</v>
      </c>
      <c r="O24" s="13" t="str">
        <f>+Ordningsstamdata!$J$5</f>
        <v>DD-MM-YYYY</v>
      </c>
      <c r="P24" s="13" t="str">
        <f>+Ordningsstamdata!$I$5</f>
        <v>080202010000350000001000232</v>
      </c>
      <c r="S24" s="20">
        <f>VLOOKUP(A24,'Performancerap. ansøger'!A25:J511,9,FALSE)</f>
        <v>0</v>
      </c>
      <c r="X24" t="e">
        <f>+IF(M24="1) Ansøgning om tilsagn",+IF(J24=Ordningsstamdata!$H$5,"Ansøger","Projektdeltager"),tjek)</f>
        <v>#NAME?</v>
      </c>
      <c r="Y24">
        <f>VLOOKUP(A24,'Performancerap. ansøger'!A25:J511,10,FALSE)</f>
        <v>0</v>
      </c>
      <c r="Z24" t="e">
        <f>+VLOOKUP(F24,'Dropdown og data'!D:E,2,FALSE)</f>
        <v>#N/A</v>
      </c>
    </row>
    <row r="25" spans="1:26" x14ac:dyDescent="0.25">
      <c r="A25" t="str">
        <f>+'Performancerap. ansøger'!A24</f>
        <v>-</v>
      </c>
      <c r="B25" t="str">
        <f>+'Performancerap. ansøger'!G26</f>
        <v/>
      </c>
      <c r="D25" t="s">
        <v>359</v>
      </c>
      <c r="E25" s="205">
        <f>VLOOKUP(A25,'Performancerap. ansøger'!A26:J512,3,FALSE)</f>
        <v>0</v>
      </c>
      <c r="F25">
        <f>VLOOKUP(A25,'Performancerap. ansøger'!A26:J512,8,FALSE)</f>
        <v>0</v>
      </c>
      <c r="G25" t="str">
        <f>+Ordningsstamdata!$B$5</f>
        <v>POFG</v>
      </c>
      <c r="H25" t="str">
        <f>+Ordningsstamdata!$C$5</f>
        <v>POFG2023112</v>
      </c>
      <c r="I25" t="str">
        <f>+Ordningsstamdata!$D$5</f>
        <v>xx</v>
      </c>
      <c r="J25">
        <f>+VLOOKUP(A25,'Performancerap. ansøger'!A26:J512,6,FALSE)</f>
        <v>0</v>
      </c>
      <c r="K25" s="207">
        <v>4</v>
      </c>
      <c r="L25" t="s">
        <v>360</v>
      </c>
      <c r="M25">
        <f>IF(VLOOKUP(A163,'Performancerap. ansøger'!A163:J649,5,FALSE)="2) Ansøgning om udbetaling","HK1155",0)</f>
        <v>0</v>
      </c>
      <c r="N25" s="13" t="str">
        <f>+IF(M25="1) Ansøgning om tilsagn",+Ordningsstamdata!$E$5,+Ordningsstamdata!$F$5)</f>
        <v>yy</v>
      </c>
      <c r="O25" s="13" t="str">
        <f>+Ordningsstamdata!$J$5</f>
        <v>DD-MM-YYYY</v>
      </c>
      <c r="P25" s="13" t="str">
        <f>+Ordningsstamdata!$I$5</f>
        <v>080202010000350000001000232</v>
      </c>
      <c r="S25" s="20">
        <f>VLOOKUP(A25,'Performancerap. ansøger'!A26:J512,9,FALSE)</f>
        <v>0</v>
      </c>
      <c r="X25" t="e">
        <f>+IF(M25="1) Ansøgning om tilsagn",+IF(J25=Ordningsstamdata!$H$5,"Ansøger","Projektdeltager"),tjek)</f>
        <v>#NAME?</v>
      </c>
      <c r="Y25">
        <f>VLOOKUP(A25,'Performancerap. ansøger'!A26:J512,10,FALSE)</f>
        <v>0</v>
      </c>
      <c r="Z25" t="e">
        <f>+VLOOKUP(F25,'Dropdown og data'!D:E,2,FALSE)</f>
        <v>#N/A</v>
      </c>
    </row>
    <row r="26" spans="1:26" x14ac:dyDescent="0.25">
      <c r="A26" t="str">
        <f>+'Performancerap. ansøger'!A25</f>
        <v>-</v>
      </c>
      <c r="B26" t="str">
        <f>+'Performancerap. ansøger'!G27</f>
        <v/>
      </c>
      <c r="D26" t="s">
        <v>359</v>
      </c>
      <c r="E26" s="205">
        <f>VLOOKUP(A26,'Performancerap. ansøger'!A27:J513,3,FALSE)</f>
        <v>0</v>
      </c>
      <c r="F26">
        <f>VLOOKUP(A26,'Performancerap. ansøger'!A27:J513,8,FALSE)</f>
        <v>0</v>
      </c>
      <c r="G26" t="str">
        <f>+Ordningsstamdata!$B$5</f>
        <v>POFG</v>
      </c>
      <c r="H26" t="str">
        <f>+Ordningsstamdata!$C$5</f>
        <v>POFG2023112</v>
      </c>
      <c r="I26" t="str">
        <f>+Ordningsstamdata!$D$5</f>
        <v>xx</v>
      </c>
      <c r="J26">
        <f>+VLOOKUP(A26,'Performancerap. ansøger'!A27:J513,6,FALSE)</f>
        <v>0</v>
      </c>
      <c r="K26" s="207">
        <v>4</v>
      </c>
      <c r="L26" t="s">
        <v>360</v>
      </c>
      <c r="M26">
        <f>IF(VLOOKUP(A164,'Performancerap. ansøger'!A164:J650,5,FALSE)="2) Ansøgning om udbetaling","HK1155",0)</f>
        <v>0</v>
      </c>
      <c r="N26" s="13" t="str">
        <f>+IF(M26="1) Ansøgning om tilsagn",+Ordningsstamdata!$E$5,+Ordningsstamdata!$F$5)</f>
        <v>yy</v>
      </c>
      <c r="O26" s="13" t="str">
        <f>+Ordningsstamdata!$J$5</f>
        <v>DD-MM-YYYY</v>
      </c>
      <c r="P26" s="13" t="str">
        <f>+Ordningsstamdata!$I$5</f>
        <v>080202010000350000001000232</v>
      </c>
      <c r="S26" s="20">
        <f>VLOOKUP(A26,'Performancerap. ansøger'!A27:J513,9,FALSE)</f>
        <v>0</v>
      </c>
      <c r="X26" t="e">
        <f>+IF(M26="1) Ansøgning om tilsagn",+IF(J26=Ordningsstamdata!$H$5,"Ansøger","Projektdeltager"),tjek)</f>
        <v>#NAME?</v>
      </c>
      <c r="Y26">
        <f>VLOOKUP(A26,'Performancerap. ansøger'!A27:J513,10,FALSE)</f>
        <v>0</v>
      </c>
      <c r="Z26" t="e">
        <f>+VLOOKUP(F26,'Dropdown og data'!D:E,2,FALSE)</f>
        <v>#N/A</v>
      </c>
    </row>
    <row r="27" spans="1:26" x14ac:dyDescent="0.25">
      <c r="A27" t="str">
        <f>+'Performancerap. ansøger'!A26</f>
        <v>-</v>
      </c>
      <c r="B27" t="str">
        <f>+'Performancerap. ansøger'!G28</f>
        <v/>
      </c>
      <c r="D27" t="s">
        <v>359</v>
      </c>
      <c r="E27" s="205">
        <f>VLOOKUP(A27,'Performancerap. ansøger'!A28:J514,3,FALSE)</f>
        <v>0</v>
      </c>
      <c r="F27">
        <f>VLOOKUP(A27,'Performancerap. ansøger'!A28:J514,8,FALSE)</f>
        <v>0</v>
      </c>
      <c r="G27" t="str">
        <f>+Ordningsstamdata!$B$5</f>
        <v>POFG</v>
      </c>
      <c r="H27" t="str">
        <f>+Ordningsstamdata!$C$5</f>
        <v>POFG2023112</v>
      </c>
      <c r="I27" t="str">
        <f>+Ordningsstamdata!$D$5</f>
        <v>xx</v>
      </c>
      <c r="J27">
        <f>+VLOOKUP(A27,'Performancerap. ansøger'!A28:J514,6,FALSE)</f>
        <v>0</v>
      </c>
      <c r="K27" s="207">
        <v>4</v>
      </c>
      <c r="L27" t="s">
        <v>360</v>
      </c>
      <c r="M27">
        <f>IF(VLOOKUP(A165,'Performancerap. ansøger'!A165:J651,5,FALSE)="2) Ansøgning om udbetaling","HK1155",0)</f>
        <v>0</v>
      </c>
      <c r="N27" s="13" t="str">
        <f>+IF(M27="1) Ansøgning om tilsagn",+Ordningsstamdata!$E$5,+Ordningsstamdata!$F$5)</f>
        <v>yy</v>
      </c>
      <c r="O27" s="13" t="str">
        <f>+Ordningsstamdata!$J$5</f>
        <v>DD-MM-YYYY</v>
      </c>
      <c r="P27" s="13" t="str">
        <f>+Ordningsstamdata!$I$5</f>
        <v>080202010000350000001000232</v>
      </c>
      <c r="S27" s="20">
        <f>VLOOKUP(A27,'Performancerap. ansøger'!A28:J514,9,FALSE)</f>
        <v>0</v>
      </c>
      <c r="X27" t="e">
        <f>+IF(M27="1) Ansøgning om tilsagn",+IF(J27=Ordningsstamdata!$H$5,"Ansøger","Projektdeltager"),tjek)</f>
        <v>#NAME?</v>
      </c>
      <c r="Y27">
        <f>VLOOKUP(A27,'Performancerap. ansøger'!A28:J514,10,FALSE)</f>
        <v>0</v>
      </c>
      <c r="Z27" t="e">
        <f>+VLOOKUP(F27,'Dropdown og data'!D:E,2,FALSE)</f>
        <v>#N/A</v>
      </c>
    </row>
    <row r="28" spans="1:26" x14ac:dyDescent="0.25">
      <c r="A28" t="str">
        <f>+'Performancerap. ansøger'!A27</f>
        <v>-</v>
      </c>
      <c r="B28" t="str">
        <f>+'Performancerap. ansøger'!G29</f>
        <v/>
      </c>
      <c r="D28" t="s">
        <v>359</v>
      </c>
      <c r="E28" s="205">
        <f>VLOOKUP(A28,'Performancerap. ansøger'!A29:J515,3,FALSE)</f>
        <v>0</v>
      </c>
      <c r="F28">
        <f>VLOOKUP(A28,'Performancerap. ansøger'!A29:J515,8,FALSE)</f>
        <v>0</v>
      </c>
      <c r="G28" t="str">
        <f>+Ordningsstamdata!$B$5</f>
        <v>POFG</v>
      </c>
      <c r="H28" t="str">
        <f>+Ordningsstamdata!$C$5</f>
        <v>POFG2023112</v>
      </c>
      <c r="I28" t="str">
        <f>+Ordningsstamdata!$D$5</f>
        <v>xx</v>
      </c>
      <c r="J28">
        <f>+VLOOKUP(A28,'Performancerap. ansøger'!A29:J515,6,FALSE)</f>
        <v>0</v>
      </c>
      <c r="K28" s="207">
        <v>4</v>
      </c>
      <c r="L28" t="s">
        <v>360</v>
      </c>
      <c r="M28">
        <f>IF(VLOOKUP(A166,'Performancerap. ansøger'!A166:J652,5,FALSE)="2) Ansøgning om udbetaling","HK1155",0)</f>
        <v>0</v>
      </c>
      <c r="N28" s="13" t="str">
        <f>+IF(M28="1) Ansøgning om tilsagn",+Ordningsstamdata!$E$5,+Ordningsstamdata!$F$5)</f>
        <v>yy</v>
      </c>
      <c r="O28" s="13" t="str">
        <f>+Ordningsstamdata!$J$5</f>
        <v>DD-MM-YYYY</v>
      </c>
      <c r="P28" s="13" t="str">
        <f>+Ordningsstamdata!$I$5</f>
        <v>080202010000350000001000232</v>
      </c>
      <c r="S28" s="20">
        <f>VLOOKUP(A28,'Performancerap. ansøger'!A29:J515,9,FALSE)</f>
        <v>0</v>
      </c>
      <c r="X28" t="e">
        <f>+IF(M28="1) Ansøgning om tilsagn",+IF(J28=Ordningsstamdata!$H$5,"Ansøger","Projektdeltager"),tjek)</f>
        <v>#NAME?</v>
      </c>
      <c r="Y28">
        <f>VLOOKUP(A28,'Performancerap. ansøger'!A29:J515,10,FALSE)</f>
        <v>0</v>
      </c>
      <c r="Z28" t="e">
        <f>+VLOOKUP(F28,'Dropdown og data'!D:E,2,FALSE)</f>
        <v>#N/A</v>
      </c>
    </row>
    <row r="29" spans="1:26" x14ac:dyDescent="0.25">
      <c r="A29" t="str">
        <f>+'Performancerap. ansøger'!A28</f>
        <v>-</v>
      </c>
      <c r="B29" t="str">
        <f>+'Performancerap. ansøger'!G30</f>
        <v/>
      </c>
      <c r="D29" t="s">
        <v>359</v>
      </c>
      <c r="E29" s="205">
        <f>VLOOKUP(A29,'Performancerap. ansøger'!A30:J516,3,FALSE)</f>
        <v>0</v>
      </c>
      <c r="F29">
        <f>VLOOKUP(A29,'Performancerap. ansøger'!A30:J516,8,FALSE)</f>
        <v>0</v>
      </c>
      <c r="G29" t="str">
        <f>+Ordningsstamdata!$B$5</f>
        <v>POFG</v>
      </c>
      <c r="H29" t="str">
        <f>+Ordningsstamdata!$C$5</f>
        <v>POFG2023112</v>
      </c>
      <c r="I29" t="str">
        <f>+Ordningsstamdata!$D$5</f>
        <v>xx</v>
      </c>
      <c r="J29">
        <f>+VLOOKUP(A29,'Performancerap. ansøger'!A30:J516,6,FALSE)</f>
        <v>0</v>
      </c>
      <c r="K29" s="207">
        <v>4</v>
      </c>
      <c r="L29" t="s">
        <v>360</v>
      </c>
      <c r="M29">
        <f>IF(VLOOKUP(A167,'Performancerap. ansøger'!A167:J653,5,FALSE)="2) Ansøgning om udbetaling","HK1155",0)</f>
        <v>0</v>
      </c>
      <c r="N29" s="13" t="str">
        <f>+IF(M29="1) Ansøgning om tilsagn",+Ordningsstamdata!$E$5,+Ordningsstamdata!$F$5)</f>
        <v>yy</v>
      </c>
      <c r="O29" s="13" t="str">
        <f>+Ordningsstamdata!$J$5</f>
        <v>DD-MM-YYYY</v>
      </c>
      <c r="P29" s="13" t="str">
        <f>+Ordningsstamdata!$I$5</f>
        <v>080202010000350000001000232</v>
      </c>
      <c r="S29" s="20">
        <f>VLOOKUP(A29,'Performancerap. ansøger'!A30:J516,9,FALSE)</f>
        <v>0</v>
      </c>
      <c r="X29" t="e">
        <f>+IF(M29="1) Ansøgning om tilsagn",+IF(J29=Ordningsstamdata!$H$5,"Ansøger","Projektdeltager"),tjek)</f>
        <v>#NAME?</v>
      </c>
      <c r="Y29">
        <f>VLOOKUP(A29,'Performancerap. ansøger'!A30:J516,10,FALSE)</f>
        <v>0</v>
      </c>
      <c r="Z29" t="e">
        <f>+VLOOKUP(F29,'Dropdown og data'!D:E,2,FALSE)</f>
        <v>#N/A</v>
      </c>
    </row>
    <row r="30" spans="1:26" x14ac:dyDescent="0.25">
      <c r="A30" t="str">
        <f>+'Performancerap. ansøger'!A29</f>
        <v>-</v>
      </c>
      <c r="B30" t="str">
        <f>+'Performancerap. ansøger'!G31</f>
        <v/>
      </c>
      <c r="D30" t="s">
        <v>359</v>
      </c>
      <c r="E30" s="205">
        <f>VLOOKUP(A30,'Performancerap. ansøger'!A31:J517,3,FALSE)</f>
        <v>0</v>
      </c>
      <c r="F30">
        <f>VLOOKUP(A30,'Performancerap. ansøger'!A31:J517,8,FALSE)</f>
        <v>0</v>
      </c>
      <c r="G30" t="str">
        <f>+Ordningsstamdata!$B$5</f>
        <v>POFG</v>
      </c>
      <c r="H30" t="str">
        <f>+Ordningsstamdata!$C$5</f>
        <v>POFG2023112</v>
      </c>
      <c r="I30" t="str">
        <f>+Ordningsstamdata!$D$5</f>
        <v>xx</v>
      </c>
      <c r="J30">
        <f>+VLOOKUP(A30,'Performancerap. ansøger'!A31:J517,6,FALSE)</f>
        <v>0</v>
      </c>
      <c r="K30" s="207">
        <v>4</v>
      </c>
      <c r="L30" t="s">
        <v>360</v>
      </c>
      <c r="M30">
        <f>IF(VLOOKUP(A168,'Performancerap. ansøger'!A168:J654,5,FALSE)="2) Ansøgning om udbetaling","HK1155",0)</f>
        <v>0</v>
      </c>
      <c r="N30" s="13" t="str">
        <f>+IF(M30="1) Ansøgning om tilsagn",+Ordningsstamdata!$E$5,+Ordningsstamdata!$F$5)</f>
        <v>yy</v>
      </c>
      <c r="O30" s="13" t="str">
        <f>+Ordningsstamdata!$J$5</f>
        <v>DD-MM-YYYY</v>
      </c>
      <c r="P30" s="13" t="str">
        <f>+Ordningsstamdata!$I$5</f>
        <v>080202010000350000001000232</v>
      </c>
      <c r="S30" s="20">
        <f>VLOOKUP(A30,'Performancerap. ansøger'!A31:J517,9,FALSE)</f>
        <v>0</v>
      </c>
      <c r="X30" t="e">
        <f>+IF(M30="1) Ansøgning om tilsagn",+IF(J30=Ordningsstamdata!$H$5,"Ansøger","Projektdeltager"),tjek)</f>
        <v>#NAME?</v>
      </c>
      <c r="Y30">
        <f>VLOOKUP(A30,'Performancerap. ansøger'!A31:J517,10,FALSE)</f>
        <v>0</v>
      </c>
      <c r="Z30" t="e">
        <f>+VLOOKUP(F30,'Dropdown og data'!D:E,2,FALSE)</f>
        <v>#N/A</v>
      </c>
    </row>
    <row r="31" spans="1:26" x14ac:dyDescent="0.25">
      <c r="A31" t="str">
        <f>+'Performancerap. ansøger'!A30</f>
        <v>-</v>
      </c>
      <c r="B31" t="str">
        <f>+'Performancerap. ansøger'!G32</f>
        <v/>
      </c>
      <c r="D31" t="s">
        <v>359</v>
      </c>
      <c r="E31" s="205">
        <f>VLOOKUP(A31,'Performancerap. ansøger'!A32:J518,3,FALSE)</f>
        <v>0</v>
      </c>
      <c r="F31">
        <f>VLOOKUP(A31,'Performancerap. ansøger'!A32:J518,8,FALSE)</f>
        <v>0</v>
      </c>
      <c r="G31" t="str">
        <f>+Ordningsstamdata!$B$5</f>
        <v>POFG</v>
      </c>
      <c r="H31" t="str">
        <f>+Ordningsstamdata!$C$5</f>
        <v>POFG2023112</v>
      </c>
      <c r="I31" t="str">
        <f>+Ordningsstamdata!$D$5</f>
        <v>xx</v>
      </c>
      <c r="J31">
        <f>+VLOOKUP(A31,'Performancerap. ansøger'!A32:J518,6,FALSE)</f>
        <v>0</v>
      </c>
      <c r="K31" s="207">
        <v>4</v>
      </c>
      <c r="L31" t="s">
        <v>360</v>
      </c>
      <c r="M31">
        <f>IF(VLOOKUP(A169,'Performancerap. ansøger'!A169:J655,5,FALSE)="2) Ansøgning om udbetaling","HK1155",0)</f>
        <v>0</v>
      </c>
      <c r="N31" s="13" t="str">
        <f>+IF(M31="1) Ansøgning om tilsagn",+Ordningsstamdata!$E$5,+Ordningsstamdata!$F$5)</f>
        <v>yy</v>
      </c>
      <c r="O31" s="13" t="str">
        <f>+Ordningsstamdata!$J$5</f>
        <v>DD-MM-YYYY</v>
      </c>
      <c r="P31" s="13" t="str">
        <f>+Ordningsstamdata!$I$5</f>
        <v>080202010000350000001000232</v>
      </c>
      <c r="S31" s="20">
        <f>VLOOKUP(A31,'Performancerap. ansøger'!A32:J518,9,FALSE)</f>
        <v>0</v>
      </c>
      <c r="X31" t="e">
        <f>+IF(M31="1) Ansøgning om tilsagn",+IF(J31=Ordningsstamdata!$H$5,"Ansøger","Projektdeltager"),tjek)</f>
        <v>#NAME?</v>
      </c>
      <c r="Y31">
        <f>VLOOKUP(A31,'Performancerap. ansøger'!A32:J518,10,FALSE)</f>
        <v>0</v>
      </c>
      <c r="Z31" t="e">
        <f>+VLOOKUP(F31,'Dropdown og data'!D:E,2,FALSE)</f>
        <v>#N/A</v>
      </c>
    </row>
    <row r="32" spans="1:26" x14ac:dyDescent="0.25">
      <c r="A32" t="str">
        <f>+'Performancerap. ansøger'!A31</f>
        <v>-</v>
      </c>
      <c r="B32" t="str">
        <f>+'Performancerap. ansøger'!G33</f>
        <v/>
      </c>
      <c r="D32" t="s">
        <v>359</v>
      </c>
      <c r="E32" s="205">
        <f>VLOOKUP(A32,'Performancerap. ansøger'!A33:J519,3,FALSE)</f>
        <v>0</v>
      </c>
      <c r="F32">
        <f>VLOOKUP(A32,'Performancerap. ansøger'!A33:J519,8,FALSE)</f>
        <v>0</v>
      </c>
      <c r="G32" t="str">
        <f>+Ordningsstamdata!$B$5</f>
        <v>POFG</v>
      </c>
      <c r="H32" t="str">
        <f>+Ordningsstamdata!$C$5</f>
        <v>POFG2023112</v>
      </c>
      <c r="I32" t="str">
        <f>+Ordningsstamdata!$D$5</f>
        <v>xx</v>
      </c>
      <c r="J32">
        <f>+VLOOKUP(A32,'Performancerap. ansøger'!A33:J519,6,FALSE)</f>
        <v>0</v>
      </c>
      <c r="K32" s="207">
        <v>4</v>
      </c>
      <c r="L32" t="s">
        <v>360</v>
      </c>
      <c r="M32">
        <f>IF(VLOOKUP(A170,'Performancerap. ansøger'!A170:J656,5,FALSE)="2) Ansøgning om udbetaling","HK1155",0)</f>
        <v>0</v>
      </c>
      <c r="N32" s="13" t="str">
        <f>+IF(M32="1) Ansøgning om tilsagn",+Ordningsstamdata!$E$5,+Ordningsstamdata!$F$5)</f>
        <v>yy</v>
      </c>
      <c r="O32" s="13" t="str">
        <f>+Ordningsstamdata!$J$5</f>
        <v>DD-MM-YYYY</v>
      </c>
      <c r="P32" s="13" t="str">
        <f>+Ordningsstamdata!$I$5</f>
        <v>080202010000350000001000232</v>
      </c>
      <c r="S32" s="20">
        <f>VLOOKUP(A32,'Performancerap. ansøger'!A33:J519,9,FALSE)</f>
        <v>0</v>
      </c>
      <c r="X32" t="e">
        <f>+IF(M32="1) Ansøgning om tilsagn",+IF(J32=Ordningsstamdata!$H$5,"Ansøger","Projektdeltager"),tjek)</f>
        <v>#NAME?</v>
      </c>
      <c r="Y32">
        <f>VLOOKUP(A32,'Performancerap. ansøger'!A33:J519,10,FALSE)</f>
        <v>0</v>
      </c>
      <c r="Z32" t="e">
        <f>+VLOOKUP(F32,'Dropdown og data'!D:E,2,FALSE)</f>
        <v>#N/A</v>
      </c>
    </row>
    <row r="33" spans="1:26" x14ac:dyDescent="0.25">
      <c r="A33" t="str">
        <f>+'Performancerap. ansøger'!A32</f>
        <v>-</v>
      </c>
      <c r="B33" t="str">
        <f>+'Performancerap. ansøger'!G34</f>
        <v/>
      </c>
      <c r="D33" t="s">
        <v>359</v>
      </c>
      <c r="E33" s="205">
        <f>VLOOKUP(A33,'Performancerap. ansøger'!A34:J520,3,FALSE)</f>
        <v>0</v>
      </c>
      <c r="F33">
        <f>VLOOKUP(A33,'Performancerap. ansøger'!A34:J520,8,FALSE)</f>
        <v>0</v>
      </c>
      <c r="G33" t="str">
        <f>+Ordningsstamdata!$B$5</f>
        <v>POFG</v>
      </c>
      <c r="H33" t="str">
        <f>+Ordningsstamdata!$C$5</f>
        <v>POFG2023112</v>
      </c>
      <c r="I33" t="str">
        <f>+Ordningsstamdata!$D$5</f>
        <v>xx</v>
      </c>
      <c r="J33">
        <f>+VLOOKUP(A33,'Performancerap. ansøger'!A34:J520,6,FALSE)</f>
        <v>0</v>
      </c>
      <c r="K33" s="207">
        <v>4</v>
      </c>
      <c r="L33" t="s">
        <v>360</v>
      </c>
      <c r="M33">
        <f>IF(VLOOKUP(A171,'Performancerap. ansøger'!A171:J657,5,FALSE)="2) Ansøgning om udbetaling","HK1155",0)</f>
        <v>0</v>
      </c>
      <c r="N33" s="13" t="str">
        <f>+IF(M33="1) Ansøgning om tilsagn",+Ordningsstamdata!$E$5,+Ordningsstamdata!$F$5)</f>
        <v>yy</v>
      </c>
      <c r="O33" s="13" t="str">
        <f>+Ordningsstamdata!$J$5</f>
        <v>DD-MM-YYYY</v>
      </c>
      <c r="P33" s="13" t="str">
        <f>+Ordningsstamdata!$I$5</f>
        <v>080202010000350000001000232</v>
      </c>
      <c r="S33" s="20">
        <f>VLOOKUP(A33,'Performancerap. ansøger'!A34:J520,9,FALSE)</f>
        <v>0</v>
      </c>
      <c r="X33" t="e">
        <f>+IF(M33="1) Ansøgning om tilsagn",+IF(J33=Ordningsstamdata!$H$5,"Ansøger","Projektdeltager"),tjek)</f>
        <v>#NAME?</v>
      </c>
      <c r="Y33">
        <f>VLOOKUP(A33,'Performancerap. ansøger'!A34:J520,10,FALSE)</f>
        <v>0</v>
      </c>
      <c r="Z33" t="e">
        <f>+VLOOKUP(F33,'Dropdown og data'!D:E,2,FALSE)</f>
        <v>#N/A</v>
      </c>
    </row>
    <row r="34" spans="1:26" x14ac:dyDescent="0.25">
      <c r="A34" t="str">
        <f>+'Performancerap. ansøger'!A33</f>
        <v>-</v>
      </c>
      <c r="B34" t="str">
        <f>+'Performancerap. ansøger'!G35</f>
        <v/>
      </c>
      <c r="D34" t="s">
        <v>359</v>
      </c>
      <c r="E34" s="205">
        <f>VLOOKUP(A34,'Performancerap. ansøger'!A35:J521,3,FALSE)</f>
        <v>0</v>
      </c>
      <c r="F34">
        <f>VLOOKUP(A34,'Performancerap. ansøger'!A35:J521,8,FALSE)</f>
        <v>0</v>
      </c>
      <c r="G34" t="str">
        <f>+Ordningsstamdata!$B$5</f>
        <v>POFG</v>
      </c>
      <c r="H34" t="str">
        <f>+Ordningsstamdata!$C$5</f>
        <v>POFG2023112</v>
      </c>
      <c r="I34" t="str">
        <f>+Ordningsstamdata!$D$5</f>
        <v>xx</v>
      </c>
      <c r="J34">
        <f>+VLOOKUP(A34,'Performancerap. ansøger'!A35:J521,6,FALSE)</f>
        <v>0</v>
      </c>
      <c r="K34" s="207">
        <v>4</v>
      </c>
      <c r="L34" t="s">
        <v>360</v>
      </c>
      <c r="M34">
        <f>IF(VLOOKUP(A172,'Performancerap. ansøger'!A172:J658,5,FALSE)="2) Ansøgning om udbetaling","HK1155",0)</f>
        <v>0</v>
      </c>
      <c r="N34" s="13" t="str">
        <f>+IF(M34="1) Ansøgning om tilsagn",+Ordningsstamdata!$E$5,+Ordningsstamdata!$F$5)</f>
        <v>yy</v>
      </c>
      <c r="O34" s="13" t="str">
        <f>+Ordningsstamdata!$J$5</f>
        <v>DD-MM-YYYY</v>
      </c>
      <c r="P34" s="13" t="str">
        <f>+Ordningsstamdata!$I$5</f>
        <v>080202010000350000001000232</v>
      </c>
      <c r="S34" s="20">
        <f>VLOOKUP(A34,'Performancerap. ansøger'!A35:J521,9,FALSE)</f>
        <v>0</v>
      </c>
      <c r="X34" t="e">
        <f>+IF(M34="1) Ansøgning om tilsagn",+IF(J34=Ordningsstamdata!$H$5,"Ansøger","Projektdeltager"),tjek)</f>
        <v>#NAME?</v>
      </c>
      <c r="Y34">
        <f>VLOOKUP(A34,'Performancerap. ansøger'!A35:J521,10,FALSE)</f>
        <v>0</v>
      </c>
      <c r="Z34" t="e">
        <f>+VLOOKUP(F34,'Dropdown og data'!D:E,2,FALSE)</f>
        <v>#N/A</v>
      </c>
    </row>
    <row r="35" spans="1:26" x14ac:dyDescent="0.25">
      <c r="A35" t="str">
        <f>+'Performancerap. ansøger'!A34</f>
        <v>-</v>
      </c>
      <c r="B35" t="str">
        <f>+'Performancerap. ansøger'!G36</f>
        <v/>
      </c>
      <c r="D35" t="s">
        <v>359</v>
      </c>
      <c r="E35" s="205">
        <f>VLOOKUP(A35,'Performancerap. ansøger'!A36:J522,3,FALSE)</f>
        <v>0</v>
      </c>
      <c r="F35">
        <f>VLOOKUP(A35,'Performancerap. ansøger'!A36:J522,8,FALSE)</f>
        <v>0</v>
      </c>
      <c r="G35" t="str">
        <f>+Ordningsstamdata!$B$5</f>
        <v>POFG</v>
      </c>
      <c r="H35" t="str">
        <f>+Ordningsstamdata!$C$5</f>
        <v>POFG2023112</v>
      </c>
      <c r="I35" t="str">
        <f>+Ordningsstamdata!$D$5</f>
        <v>xx</v>
      </c>
      <c r="J35">
        <f>+VLOOKUP(A35,'Performancerap. ansøger'!A36:J522,6,FALSE)</f>
        <v>0</v>
      </c>
      <c r="K35" s="207">
        <v>4</v>
      </c>
      <c r="L35" t="s">
        <v>360</v>
      </c>
      <c r="M35">
        <f>IF(VLOOKUP(A173,'Performancerap. ansøger'!A173:J659,5,FALSE)="2) Ansøgning om udbetaling","HK1155",0)</f>
        <v>0</v>
      </c>
      <c r="N35" s="13" t="str">
        <f>+IF(M35="1) Ansøgning om tilsagn",+Ordningsstamdata!$E$5,+Ordningsstamdata!$F$5)</f>
        <v>yy</v>
      </c>
      <c r="O35" s="13" t="str">
        <f>+Ordningsstamdata!$J$5</f>
        <v>DD-MM-YYYY</v>
      </c>
      <c r="P35" s="13" t="str">
        <f>+Ordningsstamdata!$I$5</f>
        <v>080202010000350000001000232</v>
      </c>
      <c r="S35" s="20">
        <f>VLOOKUP(A35,'Performancerap. ansøger'!A36:J522,9,FALSE)</f>
        <v>0</v>
      </c>
      <c r="X35" t="e">
        <f>+IF(M35="1) Ansøgning om tilsagn",+IF(J35=Ordningsstamdata!$H$5,"Ansøger","Projektdeltager"),tjek)</f>
        <v>#NAME?</v>
      </c>
      <c r="Y35">
        <f>VLOOKUP(A35,'Performancerap. ansøger'!A36:J522,10,FALSE)</f>
        <v>0</v>
      </c>
      <c r="Z35" t="e">
        <f>+VLOOKUP(F35,'Dropdown og data'!D:E,2,FALSE)</f>
        <v>#N/A</v>
      </c>
    </row>
    <row r="36" spans="1:26" x14ac:dyDescent="0.25">
      <c r="A36" t="str">
        <f>+'Performancerap. ansøger'!A35</f>
        <v>-</v>
      </c>
      <c r="B36" t="str">
        <f>+'Performancerap. ansøger'!G37</f>
        <v/>
      </c>
      <c r="D36" t="s">
        <v>359</v>
      </c>
      <c r="E36" s="205">
        <f>VLOOKUP(A36,'Performancerap. ansøger'!A37:J523,3,FALSE)</f>
        <v>0</v>
      </c>
      <c r="F36">
        <f>VLOOKUP(A36,'Performancerap. ansøger'!A37:J523,8,FALSE)</f>
        <v>0</v>
      </c>
      <c r="G36" t="str">
        <f>+Ordningsstamdata!$B$5</f>
        <v>POFG</v>
      </c>
      <c r="H36" t="str">
        <f>+Ordningsstamdata!$C$5</f>
        <v>POFG2023112</v>
      </c>
      <c r="I36" t="str">
        <f>+Ordningsstamdata!$D$5</f>
        <v>xx</v>
      </c>
      <c r="J36">
        <f>+VLOOKUP(A36,'Performancerap. ansøger'!A37:J523,6,FALSE)</f>
        <v>0</v>
      </c>
      <c r="K36" s="207">
        <v>4</v>
      </c>
      <c r="L36" t="s">
        <v>360</v>
      </c>
      <c r="M36">
        <f>IF(VLOOKUP(A174,'Performancerap. ansøger'!A174:J660,5,FALSE)="2) Ansøgning om udbetaling","HK1155",0)</f>
        <v>0</v>
      </c>
      <c r="N36" s="13" t="str">
        <f>+IF(M36="1) Ansøgning om tilsagn",+Ordningsstamdata!$E$5,+Ordningsstamdata!$F$5)</f>
        <v>yy</v>
      </c>
      <c r="O36" s="13" t="str">
        <f>+Ordningsstamdata!$J$5</f>
        <v>DD-MM-YYYY</v>
      </c>
      <c r="P36" s="13" t="str">
        <f>+Ordningsstamdata!$I$5</f>
        <v>080202010000350000001000232</v>
      </c>
      <c r="S36" s="20">
        <f>VLOOKUP(A36,'Performancerap. ansøger'!A37:J523,9,FALSE)</f>
        <v>0</v>
      </c>
      <c r="X36" t="e">
        <f>+IF(M36="1) Ansøgning om tilsagn",+IF(J36=Ordningsstamdata!$H$5,"Ansøger","Projektdeltager"),tjek)</f>
        <v>#NAME?</v>
      </c>
      <c r="Y36">
        <f>VLOOKUP(A36,'Performancerap. ansøger'!A37:J523,10,FALSE)</f>
        <v>0</v>
      </c>
      <c r="Z36" t="e">
        <f>+VLOOKUP(F36,'Dropdown og data'!D:E,2,FALSE)</f>
        <v>#N/A</v>
      </c>
    </row>
    <row r="37" spans="1:26" x14ac:dyDescent="0.25">
      <c r="A37" t="str">
        <f>+'Performancerap. ansøger'!A36</f>
        <v>-</v>
      </c>
      <c r="B37" t="str">
        <f>+'Performancerap. ansøger'!G38</f>
        <v/>
      </c>
      <c r="D37" t="s">
        <v>359</v>
      </c>
      <c r="E37" s="205">
        <f>VLOOKUP(A37,'Performancerap. ansøger'!A38:J524,3,FALSE)</f>
        <v>0</v>
      </c>
      <c r="F37">
        <f>VLOOKUP(A37,'Performancerap. ansøger'!A38:J524,8,FALSE)</f>
        <v>0</v>
      </c>
      <c r="G37" t="str">
        <f>+Ordningsstamdata!$B$5</f>
        <v>POFG</v>
      </c>
      <c r="H37" t="str">
        <f>+Ordningsstamdata!$C$5</f>
        <v>POFG2023112</v>
      </c>
      <c r="I37" t="str">
        <f>+Ordningsstamdata!$D$5</f>
        <v>xx</v>
      </c>
      <c r="J37">
        <f>+VLOOKUP(A37,'Performancerap. ansøger'!A38:J524,6,FALSE)</f>
        <v>0</v>
      </c>
      <c r="K37" s="207">
        <v>4</v>
      </c>
      <c r="L37" t="s">
        <v>360</v>
      </c>
      <c r="M37">
        <f>IF(VLOOKUP(A175,'Performancerap. ansøger'!A175:J661,5,FALSE)="2) Ansøgning om udbetaling","HK1155",0)</f>
        <v>0</v>
      </c>
      <c r="N37" s="13" t="str">
        <f>+IF(M37="1) Ansøgning om tilsagn",+Ordningsstamdata!$E$5,+Ordningsstamdata!$F$5)</f>
        <v>yy</v>
      </c>
      <c r="O37" s="13" t="str">
        <f>+Ordningsstamdata!$J$5</f>
        <v>DD-MM-YYYY</v>
      </c>
      <c r="P37" s="13" t="str">
        <f>+Ordningsstamdata!$I$5</f>
        <v>080202010000350000001000232</v>
      </c>
      <c r="S37" s="20">
        <f>VLOOKUP(A37,'Performancerap. ansøger'!A38:J524,9,FALSE)</f>
        <v>0</v>
      </c>
      <c r="X37" t="e">
        <f>+IF(M37="1) Ansøgning om tilsagn",+IF(J37=Ordningsstamdata!$H$5,"Ansøger","Projektdeltager"),tjek)</f>
        <v>#NAME?</v>
      </c>
      <c r="Y37">
        <f>VLOOKUP(A37,'Performancerap. ansøger'!A38:J524,10,FALSE)</f>
        <v>0</v>
      </c>
      <c r="Z37" t="e">
        <f>+VLOOKUP(F37,'Dropdown og data'!D:E,2,FALSE)</f>
        <v>#N/A</v>
      </c>
    </row>
    <row r="38" spans="1:26" x14ac:dyDescent="0.25">
      <c r="A38" t="str">
        <f>+'Performancerap. ansøger'!A37</f>
        <v>-</v>
      </c>
      <c r="B38" t="str">
        <f>+'Performancerap. ansøger'!G39</f>
        <v/>
      </c>
      <c r="D38" t="s">
        <v>359</v>
      </c>
      <c r="E38" s="205">
        <f>VLOOKUP(A38,'Performancerap. ansøger'!A39:J525,3,FALSE)</f>
        <v>0</v>
      </c>
      <c r="F38">
        <f>VLOOKUP(A38,'Performancerap. ansøger'!A39:J525,8,FALSE)</f>
        <v>0</v>
      </c>
      <c r="G38" t="str">
        <f>+Ordningsstamdata!$B$5</f>
        <v>POFG</v>
      </c>
      <c r="H38" t="str">
        <f>+Ordningsstamdata!$C$5</f>
        <v>POFG2023112</v>
      </c>
      <c r="I38" t="str">
        <f>+Ordningsstamdata!$D$5</f>
        <v>xx</v>
      </c>
      <c r="J38">
        <f>+VLOOKUP(A38,'Performancerap. ansøger'!A39:J525,6,FALSE)</f>
        <v>0</v>
      </c>
      <c r="K38" s="207">
        <v>4</v>
      </c>
      <c r="L38" t="s">
        <v>360</v>
      </c>
      <c r="M38">
        <f>IF(VLOOKUP(A176,'Performancerap. ansøger'!A176:J662,5,FALSE)="2) Ansøgning om udbetaling","HK1155",0)</f>
        <v>0</v>
      </c>
      <c r="N38" s="13" t="str">
        <f>+IF(M38="1) Ansøgning om tilsagn",+Ordningsstamdata!$E$5,+Ordningsstamdata!$F$5)</f>
        <v>yy</v>
      </c>
      <c r="O38" s="13" t="str">
        <f>+Ordningsstamdata!$J$5</f>
        <v>DD-MM-YYYY</v>
      </c>
      <c r="P38" s="13" t="str">
        <f>+Ordningsstamdata!$I$5</f>
        <v>080202010000350000001000232</v>
      </c>
      <c r="S38" s="20">
        <f>VLOOKUP(A38,'Performancerap. ansøger'!A39:J525,9,FALSE)</f>
        <v>0</v>
      </c>
      <c r="X38" t="e">
        <f>+IF(M38="1) Ansøgning om tilsagn",+IF(J38=Ordningsstamdata!$H$5,"Ansøger","Projektdeltager"),tjek)</f>
        <v>#NAME?</v>
      </c>
      <c r="Y38">
        <f>VLOOKUP(A38,'Performancerap. ansøger'!A39:J525,10,FALSE)</f>
        <v>0</v>
      </c>
      <c r="Z38" t="e">
        <f>+VLOOKUP(F38,'Dropdown og data'!D:E,2,FALSE)</f>
        <v>#N/A</v>
      </c>
    </row>
    <row r="39" spans="1:26" x14ac:dyDescent="0.25">
      <c r="A39" t="str">
        <f>+'Performancerap. ansøger'!A38</f>
        <v>-</v>
      </c>
      <c r="B39" t="str">
        <f>+'Performancerap. ansøger'!G40</f>
        <v/>
      </c>
      <c r="D39" t="s">
        <v>359</v>
      </c>
      <c r="E39" s="205">
        <f>VLOOKUP(A39,'Performancerap. ansøger'!A40:J526,3,FALSE)</f>
        <v>0</v>
      </c>
      <c r="F39">
        <f>VLOOKUP(A39,'Performancerap. ansøger'!A40:J526,8,FALSE)</f>
        <v>0</v>
      </c>
      <c r="G39" t="str">
        <f>+Ordningsstamdata!$B$5</f>
        <v>POFG</v>
      </c>
      <c r="H39" t="str">
        <f>+Ordningsstamdata!$C$5</f>
        <v>POFG2023112</v>
      </c>
      <c r="I39" t="str">
        <f>+Ordningsstamdata!$D$5</f>
        <v>xx</v>
      </c>
      <c r="J39">
        <f>+VLOOKUP(A39,'Performancerap. ansøger'!A40:J526,6,FALSE)</f>
        <v>0</v>
      </c>
      <c r="K39" s="207">
        <v>4</v>
      </c>
      <c r="L39" t="s">
        <v>360</v>
      </c>
      <c r="M39">
        <f>IF(VLOOKUP(A177,'Performancerap. ansøger'!A177:J663,5,FALSE)="2) Ansøgning om udbetaling","HK1155",0)</f>
        <v>0</v>
      </c>
      <c r="N39" s="13" t="str">
        <f>+IF(M39="1) Ansøgning om tilsagn",+Ordningsstamdata!$E$5,+Ordningsstamdata!$F$5)</f>
        <v>yy</v>
      </c>
      <c r="O39" s="13" t="str">
        <f>+Ordningsstamdata!$J$5</f>
        <v>DD-MM-YYYY</v>
      </c>
      <c r="P39" s="13" t="str">
        <f>+Ordningsstamdata!$I$5</f>
        <v>080202010000350000001000232</v>
      </c>
      <c r="S39" s="20">
        <f>VLOOKUP(A39,'Performancerap. ansøger'!A40:J526,9,FALSE)</f>
        <v>0</v>
      </c>
      <c r="X39" t="e">
        <f>+IF(M39="1) Ansøgning om tilsagn",+IF(J39=Ordningsstamdata!$H$5,"Ansøger","Projektdeltager"),tjek)</f>
        <v>#NAME?</v>
      </c>
      <c r="Y39">
        <f>VLOOKUP(A39,'Performancerap. ansøger'!A40:J526,10,FALSE)</f>
        <v>0</v>
      </c>
      <c r="Z39" t="e">
        <f>+VLOOKUP(F39,'Dropdown og data'!D:E,2,FALSE)</f>
        <v>#N/A</v>
      </c>
    </row>
    <row r="40" spans="1:26" x14ac:dyDescent="0.25">
      <c r="A40" t="str">
        <f>+'Performancerap. ansøger'!A39</f>
        <v>-</v>
      </c>
      <c r="B40" t="str">
        <f>+'Performancerap. ansøger'!G41</f>
        <v/>
      </c>
      <c r="D40" t="s">
        <v>359</v>
      </c>
      <c r="E40" s="205">
        <f>VLOOKUP(A40,'Performancerap. ansøger'!A41:J527,3,FALSE)</f>
        <v>0</v>
      </c>
      <c r="F40">
        <f>VLOOKUP(A40,'Performancerap. ansøger'!A41:J527,8,FALSE)</f>
        <v>0</v>
      </c>
      <c r="G40" t="str">
        <f>+Ordningsstamdata!$B$5</f>
        <v>POFG</v>
      </c>
      <c r="H40" t="str">
        <f>+Ordningsstamdata!$C$5</f>
        <v>POFG2023112</v>
      </c>
      <c r="I40" t="str">
        <f>+Ordningsstamdata!$D$5</f>
        <v>xx</v>
      </c>
      <c r="J40">
        <f>+VLOOKUP(A40,'Performancerap. ansøger'!A41:J527,6,FALSE)</f>
        <v>0</v>
      </c>
      <c r="K40" s="207">
        <v>4</v>
      </c>
      <c r="L40" t="s">
        <v>360</v>
      </c>
      <c r="M40">
        <f>IF(VLOOKUP(A178,'Performancerap. ansøger'!A178:J664,5,FALSE)="2) Ansøgning om udbetaling","HK1155",0)</f>
        <v>0</v>
      </c>
      <c r="N40" s="13" t="str">
        <f>+IF(M40="1) Ansøgning om tilsagn",+Ordningsstamdata!$E$5,+Ordningsstamdata!$F$5)</f>
        <v>yy</v>
      </c>
      <c r="O40" s="13" t="str">
        <f>+Ordningsstamdata!$J$5</f>
        <v>DD-MM-YYYY</v>
      </c>
      <c r="P40" s="13" t="str">
        <f>+Ordningsstamdata!$I$5</f>
        <v>080202010000350000001000232</v>
      </c>
      <c r="S40" s="20">
        <f>VLOOKUP(A40,'Performancerap. ansøger'!A41:J527,9,FALSE)</f>
        <v>0</v>
      </c>
      <c r="X40" t="e">
        <f>+IF(M40="1) Ansøgning om tilsagn",+IF(J40=Ordningsstamdata!$H$5,"Ansøger","Projektdeltager"),tjek)</f>
        <v>#NAME?</v>
      </c>
      <c r="Y40">
        <f>VLOOKUP(A40,'Performancerap. ansøger'!A41:J527,10,FALSE)</f>
        <v>0</v>
      </c>
      <c r="Z40" t="e">
        <f>+VLOOKUP(F40,'Dropdown og data'!D:E,2,FALSE)</f>
        <v>#N/A</v>
      </c>
    </row>
    <row r="41" spans="1:26" x14ac:dyDescent="0.25">
      <c r="A41" t="str">
        <f>+'Performancerap. ansøger'!A40</f>
        <v>-</v>
      </c>
      <c r="B41" t="str">
        <f>+'Performancerap. ansøger'!G42</f>
        <v/>
      </c>
      <c r="D41" t="s">
        <v>359</v>
      </c>
      <c r="E41" s="205">
        <f>VLOOKUP(A41,'Performancerap. ansøger'!A42:J528,3,FALSE)</f>
        <v>0</v>
      </c>
      <c r="F41">
        <f>VLOOKUP(A41,'Performancerap. ansøger'!A42:J528,8,FALSE)</f>
        <v>0</v>
      </c>
      <c r="G41" t="str">
        <f>+Ordningsstamdata!$B$5</f>
        <v>POFG</v>
      </c>
      <c r="H41" t="str">
        <f>+Ordningsstamdata!$C$5</f>
        <v>POFG2023112</v>
      </c>
      <c r="I41" t="str">
        <f>+Ordningsstamdata!$D$5</f>
        <v>xx</v>
      </c>
      <c r="J41">
        <f>+VLOOKUP(A41,'Performancerap. ansøger'!A42:J528,6,FALSE)</f>
        <v>0</v>
      </c>
      <c r="K41" s="207">
        <v>4</v>
      </c>
      <c r="L41" t="s">
        <v>360</v>
      </c>
      <c r="M41">
        <f>IF(VLOOKUP(A179,'Performancerap. ansøger'!A179:J665,5,FALSE)="2) Ansøgning om udbetaling","HK1155",0)</f>
        <v>0</v>
      </c>
      <c r="N41" s="13" t="str">
        <f>+IF(M41="1) Ansøgning om tilsagn",+Ordningsstamdata!$E$5,+Ordningsstamdata!$F$5)</f>
        <v>yy</v>
      </c>
      <c r="O41" s="13" t="str">
        <f>+Ordningsstamdata!$J$5</f>
        <v>DD-MM-YYYY</v>
      </c>
      <c r="P41" s="13" t="str">
        <f>+Ordningsstamdata!$I$5</f>
        <v>080202010000350000001000232</v>
      </c>
      <c r="S41" s="20">
        <f>VLOOKUP(A41,'Performancerap. ansøger'!A42:J528,9,FALSE)</f>
        <v>0</v>
      </c>
      <c r="X41" t="e">
        <f>+IF(M41="1) Ansøgning om tilsagn",+IF(J41=Ordningsstamdata!$H$5,"Ansøger","Projektdeltager"),tjek)</f>
        <v>#NAME?</v>
      </c>
      <c r="Y41">
        <f>VLOOKUP(A41,'Performancerap. ansøger'!A42:J528,10,FALSE)</f>
        <v>0</v>
      </c>
      <c r="Z41" t="e">
        <f>+VLOOKUP(F41,'Dropdown og data'!D:E,2,FALSE)</f>
        <v>#N/A</v>
      </c>
    </row>
    <row r="42" spans="1:26" x14ac:dyDescent="0.25">
      <c r="A42" t="str">
        <f>+'Performancerap. ansøger'!A41</f>
        <v>-</v>
      </c>
      <c r="B42" t="str">
        <f>+'Performancerap. ansøger'!G43</f>
        <v/>
      </c>
      <c r="D42" t="s">
        <v>359</v>
      </c>
      <c r="E42" s="205">
        <f>VLOOKUP(A42,'Performancerap. ansøger'!A43:J529,3,FALSE)</f>
        <v>0</v>
      </c>
      <c r="F42">
        <f>VLOOKUP(A42,'Performancerap. ansøger'!A43:J529,8,FALSE)</f>
        <v>0</v>
      </c>
      <c r="G42" t="str">
        <f>+Ordningsstamdata!$B$5</f>
        <v>POFG</v>
      </c>
      <c r="H42" t="str">
        <f>+Ordningsstamdata!$C$5</f>
        <v>POFG2023112</v>
      </c>
      <c r="I42" t="str">
        <f>+Ordningsstamdata!$D$5</f>
        <v>xx</v>
      </c>
      <c r="J42">
        <f>+VLOOKUP(A42,'Performancerap. ansøger'!A43:J529,6,FALSE)</f>
        <v>0</v>
      </c>
      <c r="K42" s="207">
        <v>4</v>
      </c>
      <c r="L42" t="s">
        <v>360</v>
      </c>
      <c r="M42">
        <f>IF(VLOOKUP(A180,'Performancerap. ansøger'!A180:J666,5,FALSE)="2) Ansøgning om udbetaling","HK1155",0)</f>
        <v>0</v>
      </c>
      <c r="N42" s="13" t="str">
        <f>+IF(M42="1) Ansøgning om tilsagn",+Ordningsstamdata!$E$5,+Ordningsstamdata!$F$5)</f>
        <v>yy</v>
      </c>
      <c r="O42" s="13" t="str">
        <f>+Ordningsstamdata!$J$5</f>
        <v>DD-MM-YYYY</v>
      </c>
      <c r="P42" s="13" t="str">
        <f>+Ordningsstamdata!$I$5</f>
        <v>080202010000350000001000232</v>
      </c>
      <c r="S42" s="20">
        <f>VLOOKUP(A42,'Performancerap. ansøger'!A43:J529,9,FALSE)</f>
        <v>0</v>
      </c>
      <c r="X42" t="e">
        <f>+IF(M42="1) Ansøgning om tilsagn",+IF(J42=Ordningsstamdata!$H$5,"Ansøger","Projektdeltager"),tjek)</f>
        <v>#NAME?</v>
      </c>
      <c r="Y42">
        <f>VLOOKUP(A42,'Performancerap. ansøger'!A43:J529,10,FALSE)</f>
        <v>0</v>
      </c>
      <c r="Z42" t="e">
        <f>+VLOOKUP(F42,'Dropdown og data'!D:E,2,FALSE)</f>
        <v>#N/A</v>
      </c>
    </row>
    <row r="43" spans="1:26" x14ac:dyDescent="0.25">
      <c r="A43" t="str">
        <f>+'Performancerap. ansøger'!A42</f>
        <v>-</v>
      </c>
      <c r="B43" t="str">
        <f>+'Performancerap. ansøger'!G44</f>
        <v/>
      </c>
      <c r="D43" t="s">
        <v>359</v>
      </c>
      <c r="E43" s="205">
        <f>VLOOKUP(A43,'Performancerap. ansøger'!A44:J530,3,FALSE)</f>
        <v>0</v>
      </c>
      <c r="F43">
        <f>VLOOKUP(A43,'Performancerap. ansøger'!A44:J530,8,FALSE)</f>
        <v>0</v>
      </c>
      <c r="G43" t="str">
        <f>+Ordningsstamdata!$B$5</f>
        <v>POFG</v>
      </c>
      <c r="H43" t="str">
        <f>+Ordningsstamdata!$C$5</f>
        <v>POFG2023112</v>
      </c>
      <c r="I43" t="str">
        <f>+Ordningsstamdata!$D$5</f>
        <v>xx</v>
      </c>
      <c r="J43">
        <f>+VLOOKUP(A43,'Performancerap. ansøger'!A44:J530,6,FALSE)</f>
        <v>0</v>
      </c>
      <c r="K43" s="207">
        <v>4</v>
      </c>
      <c r="L43" t="s">
        <v>360</v>
      </c>
      <c r="M43">
        <f>IF(VLOOKUP(A181,'Performancerap. ansøger'!A181:J667,5,FALSE)="2) Ansøgning om udbetaling","HK1155",0)</f>
        <v>0</v>
      </c>
      <c r="N43" s="13" t="str">
        <f>+IF(M43="1) Ansøgning om tilsagn",+Ordningsstamdata!$E$5,+Ordningsstamdata!$F$5)</f>
        <v>yy</v>
      </c>
      <c r="O43" s="13" t="str">
        <f>+Ordningsstamdata!$J$5</f>
        <v>DD-MM-YYYY</v>
      </c>
      <c r="P43" s="13" t="str">
        <f>+Ordningsstamdata!$I$5</f>
        <v>080202010000350000001000232</v>
      </c>
      <c r="S43" s="20">
        <f>VLOOKUP(A43,'Performancerap. ansøger'!A44:J530,9,FALSE)</f>
        <v>0</v>
      </c>
      <c r="X43" t="e">
        <f>+IF(M43="1) Ansøgning om tilsagn",+IF(J43=Ordningsstamdata!$H$5,"Ansøger","Projektdeltager"),tjek)</f>
        <v>#NAME?</v>
      </c>
      <c r="Y43">
        <f>VLOOKUP(A43,'Performancerap. ansøger'!A44:J530,10,FALSE)</f>
        <v>0</v>
      </c>
      <c r="Z43" t="e">
        <f>+VLOOKUP(F43,'Dropdown og data'!D:E,2,FALSE)</f>
        <v>#N/A</v>
      </c>
    </row>
    <row r="44" spans="1:26" x14ac:dyDescent="0.25">
      <c r="A44" t="str">
        <f>+'Performancerap. ansøger'!A43</f>
        <v>-</v>
      </c>
      <c r="B44" t="str">
        <f>+'Performancerap. ansøger'!G45</f>
        <v/>
      </c>
      <c r="D44" t="s">
        <v>359</v>
      </c>
      <c r="E44" s="205">
        <f>VLOOKUP(A44,'Performancerap. ansøger'!A45:J531,3,FALSE)</f>
        <v>0</v>
      </c>
      <c r="F44">
        <f>VLOOKUP(A44,'Performancerap. ansøger'!A45:J531,8,FALSE)</f>
        <v>0</v>
      </c>
      <c r="G44" t="str">
        <f>+Ordningsstamdata!$B$5</f>
        <v>POFG</v>
      </c>
      <c r="H44" t="str">
        <f>+Ordningsstamdata!$C$5</f>
        <v>POFG2023112</v>
      </c>
      <c r="I44" t="str">
        <f>+Ordningsstamdata!$D$5</f>
        <v>xx</v>
      </c>
      <c r="J44">
        <f>+VLOOKUP(A44,'Performancerap. ansøger'!A45:J531,6,FALSE)</f>
        <v>0</v>
      </c>
      <c r="K44" s="207">
        <v>4</v>
      </c>
      <c r="L44" t="s">
        <v>360</v>
      </c>
      <c r="M44">
        <f>IF(VLOOKUP(A182,'Performancerap. ansøger'!A182:J668,5,FALSE)="2) Ansøgning om udbetaling","HK1155",0)</f>
        <v>0</v>
      </c>
      <c r="N44" s="13" t="str">
        <f>+IF(M44="1) Ansøgning om tilsagn",+Ordningsstamdata!$E$5,+Ordningsstamdata!$F$5)</f>
        <v>yy</v>
      </c>
      <c r="O44" s="13" t="str">
        <f>+Ordningsstamdata!$J$5</f>
        <v>DD-MM-YYYY</v>
      </c>
      <c r="P44" s="13" t="str">
        <f>+Ordningsstamdata!$I$5</f>
        <v>080202010000350000001000232</v>
      </c>
      <c r="S44" s="20">
        <f>VLOOKUP(A44,'Performancerap. ansøger'!A45:J531,9,FALSE)</f>
        <v>0</v>
      </c>
      <c r="X44" t="e">
        <f>+IF(M44="1) Ansøgning om tilsagn",+IF(J44=Ordningsstamdata!$H$5,"Ansøger","Projektdeltager"),tjek)</f>
        <v>#NAME?</v>
      </c>
      <c r="Y44">
        <f>VLOOKUP(A44,'Performancerap. ansøger'!A45:J531,10,FALSE)</f>
        <v>0</v>
      </c>
      <c r="Z44" t="e">
        <f>+VLOOKUP(F44,'Dropdown og data'!D:E,2,FALSE)</f>
        <v>#N/A</v>
      </c>
    </row>
    <row r="45" spans="1:26" x14ac:dyDescent="0.25">
      <c r="A45" t="str">
        <f>+'Performancerap. ansøger'!A44</f>
        <v>-</v>
      </c>
      <c r="B45" t="str">
        <f>+'Performancerap. ansøger'!G46</f>
        <v/>
      </c>
      <c r="D45" t="s">
        <v>359</v>
      </c>
      <c r="E45" s="205">
        <f>VLOOKUP(A45,'Performancerap. ansøger'!A46:J532,3,FALSE)</f>
        <v>0</v>
      </c>
      <c r="F45">
        <f>VLOOKUP(A45,'Performancerap. ansøger'!A46:J532,8,FALSE)</f>
        <v>0</v>
      </c>
      <c r="G45" t="str">
        <f>+Ordningsstamdata!$B$5</f>
        <v>POFG</v>
      </c>
      <c r="H45" t="str">
        <f>+Ordningsstamdata!$C$5</f>
        <v>POFG2023112</v>
      </c>
      <c r="I45" t="str">
        <f>+Ordningsstamdata!$D$5</f>
        <v>xx</v>
      </c>
      <c r="J45">
        <f>+VLOOKUP(A45,'Performancerap. ansøger'!A46:J532,6,FALSE)</f>
        <v>0</v>
      </c>
      <c r="K45" s="207">
        <v>4</v>
      </c>
      <c r="L45" t="s">
        <v>360</v>
      </c>
      <c r="M45">
        <f>IF(VLOOKUP(A183,'Performancerap. ansøger'!A183:J669,5,FALSE)="2) Ansøgning om udbetaling","HK1155",0)</f>
        <v>0</v>
      </c>
      <c r="N45" s="13" t="str">
        <f>+IF(M45="1) Ansøgning om tilsagn",+Ordningsstamdata!$E$5,+Ordningsstamdata!$F$5)</f>
        <v>yy</v>
      </c>
      <c r="O45" s="13" t="str">
        <f>+Ordningsstamdata!$J$5</f>
        <v>DD-MM-YYYY</v>
      </c>
      <c r="P45" s="13" t="str">
        <f>+Ordningsstamdata!$I$5</f>
        <v>080202010000350000001000232</v>
      </c>
      <c r="S45" s="20">
        <f>VLOOKUP(A45,'Performancerap. ansøger'!A46:J532,9,FALSE)</f>
        <v>0</v>
      </c>
      <c r="X45" t="e">
        <f>+IF(M45="1) Ansøgning om tilsagn",+IF(J45=Ordningsstamdata!$H$5,"Ansøger","Projektdeltager"),tjek)</f>
        <v>#NAME?</v>
      </c>
      <c r="Y45">
        <f>VLOOKUP(A45,'Performancerap. ansøger'!A46:J532,10,FALSE)</f>
        <v>0</v>
      </c>
      <c r="Z45" t="e">
        <f>+VLOOKUP(F45,'Dropdown og data'!D:E,2,FALSE)</f>
        <v>#N/A</v>
      </c>
    </row>
    <row r="46" spans="1:26" x14ac:dyDescent="0.25">
      <c r="A46" t="str">
        <f>+'Performancerap. ansøger'!A45</f>
        <v>-</v>
      </c>
      <c r="B46" t="str">
        <f>+'Performancerap. ansøger'!G47</f>
        <v/>
      </c>
      <c r="D46" t="s">
        <v>359</v>
      </c>
      <c r="E46" s="205">
        <f>VLOOKUP(A46,'Performancerap. ansøger'!A47:J533,3,FALSE)</f>
        <v>0</v>
      </c>
      <c r="F46">
        <f>VLOOKUP(A46,'Performancerap. ansøger'!A47:J533,8,FALSE)</f>
        <v>0</v>
      </c>
      <c r="G46" t="str">
        <f>+Ordningsstamdata!$B$5</f>
        <v>POFG</v>
      </c>
      <c r="H46" t="str">
        <f>+Ordningsstamdata!$C$5</f>
        <v>POFG2023112</v>
      </c>
      <c r="I46" t="str">
        <f>+Ordningsstamdata!$D$5</f>
        <v>xx</v>
      </c>
      <c r="J46">
        <f>+VLOOKUP(A46,'Performancerap. ansøger'!A47:J533,6,FALSE)</f>
        <v>0</v>
      </c>
      <c r="K46" s="207">
        <v>4</v>
      </c>
      <c r="L46" t="s">
        <v>360</v>
      </c>
      <c r="M46">
        <f>IF(VLOOKUP(A184,'Performancerap. ansøger'!A184:J670,5,FALSE)="2) Ansøgning om udbetaling","HK1155",0)</f>
        <v>0</v>
      </c>
      <c r="N46" s="13" t="str">
        <f>+IF(M46="1) Ansøgning om tilsagn",+Ordningsstamdata!$E$5,+Ordningsstamdata!$F$5)</f>
        <v>yy</v>
      </c>
      <c r="O46" s="13" t="str">
        <f>+Ordningsstamdata!$J$5</f>
        <v>DD-MM-YYYY</v>
      </c>
      <c r="P46" s="13" t="str">
        <f>+Ordningsstamdata!$I$5</f>
        <v>080202010000350000001000232</v>
      </c>
      <c r="S46" s="20">
        <f>VLOOKUP(A46,'Performancerap. ansøger'!A47:J533,9,FALSE)</f>
        <v>0</v>
      </c>
      <c r="X46" t="e">
        <f>+IF(M46="1) Ansøgning om tilsagn",+IF(J46=Ordningsstamdata!$H$5,"Ansøger","Projektdeltager"),tjek)</f>
        <v>#NAME?</v>
      </c>
      <c r="Y46">
        <f>VLOOKUP(A46,'Performancerap. ansøger'!A47:J533,10,FALSE)</f>
        <v>0</v>
      </c>
      <c r="Z46" t="e">
        <f>+VLOOKUP(F46,'Dropdown og data'!D:E,2,FALSE)</f>
        <v>#N/A</v>
      </c>
    </row>
    <row r="47" spans="1:26" x14ac:dyDescent="0.25">
      <c r="A47" t="str">
        <f>+'Performancerap. ansøger'!A46</f>
        <v>-</v>
      </c>
      <c r="B47" t="str">
        <f>+'Performancerap. ansøger'!G48</f>
        <v/>
      </c>
      <c r="D47" t="s">
        <v>359</v>
      </c>
      <c r="E47" s="205">
        <f>VLOOKUP(A47,'Performancerap. ansøger'!A48:J534,3,FALSE)</f>
        <v>0</v>
      </c>
      <c r="F47">
        <f>VLOOKUP(A47,'Performancerap. ansøger'!A48:J534,8,FALSE)</f>
        <v>0</v>
      </c>
      <c r="G47" t="str">
        <f>+Ordningsstamdata!$B$5</f>
        <v>POFG</v>
      </c>
      <c r="H47" t="str">
        <f>+Ordningsstamdata!$C$5</f>
        <v>POFG2023112</v>
      </c>
      <c r="I47" t="str">
        <f>+Ordningsstamdata!$D$5</f>
        <v>xx</v>
      </c>
      <c r="J47">
        <f>+VLOOKUP(A47,'Performancerap. ansøger'!A48:J534,6,FALSE)</f>
        <v>0</v>
      </c>
      <c r="K47" s="207">
        <v>4</v>
      </c>
      <c r="L47" t="s">
        <v>360</v>
      </c>
      <c r="M47">
        <f>IF(VLOOKUP(A185,'Performancerap. ansøger'!A185:J671,5,FALSE)="2) Ansøgning om udbetaling","HK1155",0)</f>
        <v>0</v>
      </c>
      <c r="N47" s="13" t="str">
        <f>+IF(M47="1) Ansøgning om tilsagn",+Ordningsstamdata!$E$5,+Ordningsstamdata!$F$5)</f>
        <v>yy</v>
      </c>
      <c r="O47" s="13" t="str">
        <f>+Ordningsstamdata!$J$5</f>
        <v>DD-MM-YYYY</v>
      </c>
      <c r="P47" s="13" t="str">
        <f>+Ordningsstamdata!$I$5</f>
        <v>080202010000350000001000232</v>
      </c>
      <c r="S47" s="20">
        <f>VLOOKUP(A47,'Performancerap. ansøger'!A48:J534,9,FALSE)</f>
        <v>0</v>
      </c>
      <c r="X47" t="e">
        <f>+IF(M47="1) Ansøgning om tilsagn",+IF(J47=Ordningsstamdata!$H$5,"Ansøger","Projektdeltager"),tjek)</f>
        <v>#NAME?</v>
      </c>
      <c r="Y47">
        <f>VLOOKUP(A47,'Performancerap. ansøger'!A48:J534,10,FALSE)</f>
        <v>0</v>
      </c>
      <c r="Z47" t="e">
        <f>+VLOOKUP(F47,'Dropdown og data'!D:E,2,FALSE)</f>
        <v>#N/A</v>
      </c>
    </row>
    <row r="48" spans="1:26" x14ac:dyDescent="0.25">
      <c r="A48" t="str">
        <f>+'Performancerap. ansøger'!A47</f>
        <v>-</v>
      </c>
      <c r="B48" t="str">
        <f>+'Performancerap. ansøger'!G49</f>
        <v/>
      </c>
      <c r="D48" t="s">
        <v>359</v>
      </c>
      <c r="E48" s="205">
        <f>VLOOKUP(A48,'Performancerap. ansøger'!A49:J535,3,FALSE)</f>
        <v>0</v>
      </c>
      <c r="F48">
        <f>VLOOKUP(A48,'Performancerap. ansøger'!A49:J535,8,FALSE)</f>
        <v>0</v>
      </c>
      <c r="G48" t="str">
        <f>+Ordningsstamdata!$B$5</f>
        <v>POFG</v>
      </c>
      <c r="H48" t="str">
        <f>+Ordningsstamdata!$C$5</f>
        <v>POFG2023112</v>
      </c>
      <c r="I48" t="str">
        <f>+Ordningsstamdata!$D$5</f>
        <v>xx</v>
      </c>
      <c r="J48">
        <f>+VLOOKUP(A48,'Performancerap. ansøger'!A49:J535,6,FALSE)</f>
        <v>0</v>
      </c>
      <c r="K48" s="207">
        <v>4</v>
      </c>
      <c r="L48" t="s">
        <v>360</v>
      </c>
      <c r="M48">
        <f>IF(VLOOKUP(A186,'Performancerap. ansøger'!A186:J672,5,FALSE)="2) Ansøgning om udbetaling","HK1155",0)</f>
        <v>0</v>
      </c>
      <c r="N48" s="13" t="str">
        <f>+IF(M48="1) Ansøgning om tilsagn",+Ordningsstamdata!$E$5,+Ordningsstamdata!$F$5)</f>
        <v>yy</v>
      </c>
      <c r="O48" s="13" t="str">
        <f>+Ordningsstamdata!$J$5</f>
        <v>DD-MM-YYYY</v>
      </c>
      <c r="P48" s="13" t="str">
        <f>+Ordningsstamdata!$I$5</f>
        <v>080202010000350000001000232</v>
      </c>
      <c r="S48" s="20">
        <f>VLOOKUP(A48,'Performancerap. ansøger'!A49:J535,9,FALSE)</f>
        <v>0</v>
      </c>
      <c r="X48" t="e">
        <f>+IF(M48="1) Ansøgning om tilsagn",+IF(J48=Ordningsstamdata!$H$5,"Ansøger","Projektdeltager"),tjek)</f>
        <v>#NAME?</v>
      </c>
      <c r="Y48">
        <f>VLOOKUP(A48,'Performancerap. ansøger'!A49:J535,10,FALSE)</f>
        <v>0</v>
      </c>
      <c r="Z48" t="e">
        <f>+VLOOKUP(F48,'Dropdown og data'!D:E,2,FALSE)</f>
        <v>#N/A</v>
      </c>
    </row>
    <row r="49" spans="1:26" x14ac:dyDescent="0.25">
      <c r="A49" t="str">
        <f>+'Performancerap. ansøger'!A48</f>
        <v>-</v>
      </c>
      <c r="B49" t="str">
        <f>+'Performancerap. ansøger'!G50</f>
        <v/>
      </c>
      <c r="D49" t="s">
        <v>359</v>
      </c>
      <c r="E49" s="205">
        <f>VLOOKUP(A49,'Performancerap. ansøger'!A50:J536,3,FALSE)</f>
        <v>0</v>
      </c>
      <c r="F49">
        <f>VLOOKUP(A49,'Performancerap. ansøger'!A50:J536,8,FALSE)</f>
        <v>0</v>
      </c>
      <c r="G49" t="str">
        <f>+Ordningsstamdata!$B$5</f>
        <v>POFG</v>
      </c>
      <c r="H49" t="str">
        <f>+Ordningsstamdata!$C$5</f>
        <v>POFG2023112</v>
      </c>
      <c r="I49" t="str">
        <f>+Ordningsstamdata!$D$5</f>
        <v>xx</v>
      </c>
      <c r="J49">
        <f>+VLOOKUP(A49,'Performancerap. ansøger'!A50:J536,6,FALSE)</f>
        <v>0</v>
      </c>
      <c r="K49" s="207">
        <v>4</v>
      </c>
      <c r="L49" t="s">
        <v>360</v>
      </c>
      <c r="M49">
        <f>IF(VLOOKUP(A187,'Performancerap. ansøger'!A187:J673,5,FALSE)="2) Ansøgning om udbetaling","HK1155",0)</f>
        <v>0</v>
      </c>
      <c r="N49" s="13" t="str">
        <f>+IF(M49="1) Ansøgning om tilsagn",+Ordningsstamdata!$E$5,+Ordningsstamdata!$F$5)</f>
        <v>yy</v>
      </c>
      <c r="O49" s="13" t="str">
        <f>+Ordningsstamdata!$J$5</f>
        <v>DD-MM-YYYY</v>
      </c>
      <c r="P49" s="13" t="str">
        <f>+Ordningsstamdata!$I$5</f>
        <v>080202010000350000001000232</v>
      </c>
      <c r="S49" s="20">
        <f>VLOOKUP(A49,'Performancerap. ansøger'!A50:J536,9,FALSE)</f>
        <v>0</v>
      </c>
      <c r="X49" t="e">
        <f>+IF(M49="1) Ansøgning om tilsagn",+IF(J49=Ordningsstamdata!$H$5,"Ansøger","Projektdeltager"),tjek)</f>
        <v>#NAME?</v>
      </c>
      <c r="Y49">
        <f>VLOOKUP(A49,'Performancerap. ansøger'!A50:J536,10,FALSE)</f>
        <v>0</v>
      </c>
      <c r="Z49" t="e">
        <f>+VLOOKUP(F49,'Dropdown og data'!D:E,2,FALSE)</f>
        <v>#N/A</v>
      </c>
    </row>
    <row r="50" spans="1:26" x14ac:dyDescent="0.25">
      <c r="A50" t="str">
        <f>+'Performancerap. ansøger'!A49</f>
        <v>-</v>
      </c>
      <c r="B50" t="str">
        <f>+'Performancerap. ansøger'!G51</f>
        <v/>
      </c>
      <c r="D50" t="s">
        <v>359</v>
      </c>
      <c r="E50" s="205">
        <f>VLOOKUP(A50,'Performancerap. ansøger'!A51:J537,3,FALSE)</f>
        <v>0</v>
      </c>
      <c r="F50">
        <f>VLOOKUP(A50,'Performancerap. ansøger'!A51:J537,8,FALSE)</f>
        <v>0</v>
      </c>
      <c r="G50" t="str">
        <f>+Ordningsstamdata!$B$5</f>
        <v>POFG</v>
      </c>
      <c r="H50" t="str">
        <f>+Ordningsstamdata!$C$5</f>
        <v>POFG2023112</v>
      </c>
      <c r="I50" t="str">
        <f>+Ordningsstamdata!$D$5</f>
        <v>xx</v>
      </c>
      <c r="J50">
        <f>+VLOOKUP(A50,'Performancerap. ansøger'!A51:J537,6,FALSE)</f>
        <v>0</v>
      </c>
      <c r="K50" s="207">
        <v>4</v>
      </c>
      <c r="L50" t="s">
        <v>360</v>
      </c>
      <c r="M50">
        <f>IF(VLOOKUP(A188,'Performancerap. ansøger'!A188:J674,5,FALSE)="2) Ansøgning om udbetaling","HK1155",0)</f>
        <v>0</v>
      </c>
      <c r="N50" s="13" t="str">
        <f>+IF(M50="1) Ansøgning om tilsagn",+Ordningsstamdata!$E$5,+Ordningsstamdata!$F$5)</f>
        <v>yy</v>
      </c>
      <c r="O50" s="13" t="str">
        <f>+Ordningsstamdata!$J$5</f>
        <v>DD-MM-YYYY</v>
      </c>
      <c r="P50" s="13" t="str">
        <f>+Ordningsstamdata!$I$5</f>
        <v>080202010000350000001000232</v>
      </c>
      <c r="S50" s="20">
        <f>VLOOKUP(A50,'Performancerap. ansøger'!A51:J537,9,FALSE)</f>
        <v>0</v>
      </c>
      <c r="X50" t="e">
        <f>+IF(M50="1) Ansøgning om tilsagn",+IF(J50=Ordningsstamdata!$H$5,"Ansøger","Projektdeltager"),tjek)</f>
        <v>#NAME?</v>
      </c>
      <c r="Y50">
        <f>VLOOKUP(A50,'Performancerap. ansøger'!A51:J537,10,FALSE)</f>
        <v>0</v>
      </c>
      <c r="Z50" t="e">
        <f>+VLOOKUP(F50,'Dropdown og data'!D:E,2,FALSE)</f>
        <v>#N/A</v>
      </c>
    </row>
    <row r="51" spans="1:26" x14ac:dyDescent="0.25">
      <c r="A51" t="str">
        <f>+'Performancerap. ansøger'!A50</f>
        <v>-</v>
      </c>
      <c r="B51" t="str">
        <f>+'Performancerap. ansøger'!G52</f>
        <v/>
      </c>
      <c r="D51" t="s">
        <v>359</v>
      </c>
      <c r="E51" s="205">
        <f>VLOOKUP(A51,'Performancerap. ansøger'!A52:J538,3,FALSE)</f>
        <v>0</v>
      </c>
      <c r="F51">
        <f>VLOOKUP(A51,'Performancerap. ansøger'!A52:J538,8,FALSE)</f>
        <v>0</v>
      </c>
      <c r="G51" t="str">
        <f>+Ordningsstamdata!$B$5</f>
        <v>POFG</v>
      </c>
      <c r="H51" t="str">
        <f>+Ordningsstamdata!$C$5</f>
        <v>POFG2023112</v>
      </c>
      <c r="I51" t="str">
        <f>+Ordningsstamdata!$D$5</f>
        <v>xx</v>
      </c>
      <c r="J51">
        <f>+VLOOKUP(A51,'Performancerap. ansøger'!A52:J538,6,FALSE)</f>
        <v>0</v>
      </c>
      <c r="K51" s="207">
        <v>4</v>
      </c>
      <c r="L51" t="s">
        <v>360</v>
      </c>
      <c r="M51">
        <f>IF(VLOOKUP(A189,'Performancerap. ansøger'!A189:J675,5,FALSE)="2) Ansøgning om udbetaling","HK1155",0)</f>
        <v>0</v>
      </c>
      <c r="N51" s="13" t="str">
        <f>+IF(M51="1) Ansøgning om tilsagn",+Ordningsstamdata!$E$5,+Ordningsstamdata!$F$5)</f>
        <v>yy</v>
      </c>
      <c r="O51" s="13" t="str">
        <f>+Ordningsstamdata!$J$5</f>
        <v>DD-MM-YYYY</v>
      </c>
      <c r="P51" s="13" t="str">
        <f>+Ordningsstamdata!$I$5</f>
        <v>080202010000350000001000232</v>
      </c>
      <c r="S51" s="20">
        <f>VLOOKUP(A51,'Performancerap. ansøger'!A52:J538,9,FALSE)</f>
        <v>0</v>
      </c>
      <c r="X51" t="e">
        <f>+IF(M51="1) Ansøgning om tilsagn",+IF(J51=Ordningsstamdata!$H$5,"Ansøger","Projektdeltager"),tjek)</f>
        <v>#NAME?</v>
      </c>
      <c r="Y51">
        <f>VLOOKUP(A51,'Performancerap. ansøger'!A52:J538,10,FALSE)</f>
        <v>0</v>
      </c>
      <c r="Z51" t="e">
        <f>+VLOOKUP(F51,'Dropdown og data'!D:E,2,FALSE)</f>
        <v>#N/A</v>
      </c>
    </row>
    <row r="52" spans="1:26" x14ac:dyDescent="0.25">
      <c r="A52" t="str">
        <f>+'Performancerap. ansøger'!A51</f>
        <v>-</v>
      </c>
      <c r="B52" t="str">
        <f>+'Performancerap. ansøger'!G53</f>
        <v/>
      </c>
      <c r="D52" t="s">
        <v>359</v>
      </c>
      <c r="E52" s="205">
        <f>VLOOKUP(A52,'Performancerap. ansøger'!A53:J539,3,FALSE)</f>
        <v>0</v>
      </c>
      <c r="F52">
        <f>VLOOKUP(A52,'Performancerap. ansøger'!A53:J539,8,FALSE)</f>
        <v>0</v>
      </c>
      <c r="G52" t="str">
        <f>+Ordningsstamdata!$B$5</f>
        <v>POFG</v>
      </c>
      <c r="H52" t="str">
        <f>+Ordningsstamdata!$C$5</f>
        <v>POFG2023112</v>
      </c>
      <c r="I52" t="str">
        <f>+Ordningsstamdata!$D$5</f>
        <v>xx</v>
      </c>
      <c r="J52">
        <f>+VLOOKUP(A52,'Performancerap. ansøger'!A53:J539,6,FALSE)</f>
        <v>0</v>
      </c>
      <c r="K52" s="207">
        <v>4</v>
      </c>
      <c r="L52" t="s">
        <v>360</v>
      </c>
      <c r="M52">
        <f>IF(VLOOKUP(A190,'Performancerap. ansøger'!A190:J676,5,FALSE)="2) Ansøgning om udbetaling","HK1155",0)</f>
        <v>0</v>
      </c>
      <c r="N52" s="13" t="str">
        <f>+IF(M52="1) Ansøgning om tilsagn",+Ordningsstamdata!$E$5,+Ordningsstamdata!$F$5)</f>
        <v>yy</v>
      </c>
      <c r="O52" s="13" t="str">
        <f>+Ordningsstamdata!$J$5</f>
        <v>DD-MM-YYYY</v>
      </c>
      <c r="P52" s="13" t="str">
        <f>+Ordningsstamdata!$I$5</f>
        <v>080202010000350000001000232</v>
      </c>
      <c r="S52" s="20">
        <f>VLOOKUP(A52,'Performancerap. ansøger'!A53:J539,9,FALSE)</f>
        <v>0</v>
      </c>
      <c r="X52" t="e">
        <f>+IF(M52="1) Ansøgning om tilsagn",+IF(J52=Ordningsstamdata!$H$5,"Ansøger","Projektdeltager"),tjek)</f>
        <v>#NAME?</v>
      </c>
      <c r="Y52">
        <f>VLOOKUP(A52,'Performancerap. ansøger'!A53:J539,10,FALSE)</f>
        <v>0</v>
      </c>
      <c r="Z52" t="e">
        <f>+VLOOKUP(F52,'Dropdown og data'!D:E,2,FALSE)</f>
        <v>#N/A</v>
      </c>
    </row>
    <row r="53" spans="1:26" x14ac:dyDescent="0.25">
      <c r="A53" t="str">
        <f>+'Performancerap. ansøger'!A52</f>
        <v>-</v>
      </c>
      <c r="B53" t="str">
        <f>+'Performancerap. ansøger'!G54</f>
        <v/>
      </c>
      <c r="D53" t="s">
        <v>359</v>
      </c>
      <c r="E53" s="205">
        <f>VLOOKUP(A53,'Performancerap. ansøger'!A54:J540,3,FALSE)</f>
        <v>0</v>
      </c>
      <c r="F53">
        <f>VLOOKUP(A53,'Performancerap. ansøger'!A54:J540,8,FALSE)</f>
        <v>0</v>
      </c>
      <c r="G53" t="str">
        <f>+Ordningsstamdata!$B$5</f>
        <v>POFG</v>
      </c>
      <c r="H53" t="str">
        <f>+Ordningsstamdata!$C$5</f>
        <v>POFG2023112</v>
      </c>
      <c r="I53" t="str">
        <f>+Ordningsstamdata!$D$5</f>
        <v>xx</v>
      </c>
      <c r="J53">
        <f>+VLOOKUP(A53,'Performancerap. ansøger'!A54:J540,6,FALSE)</f>
        <v>0</v>
      </c>
      <c r="K53" s="207">
        <v>4</v>
      </c>
      <c r="L53" t="s">
        <v>360</v>
      </c>
      <c r="M53">
        <f>IF(VLOOKUP(A191,'Performancerap. ansøger'!A191:J677,5,FALSE)="2) Ansøgning om udbetaling","HK1155",0)</f>
        <v>0</v>
      </c>
      <c r="N53" s="13" t="str">
        <f>+IF(M53="1) Ansøgning om tilsagn",+Ordningsstamdata!$E$5,+Ordningsstamdata!$F$5)</f>
        <v>yy</v>
      </c>
      <c r="O53" s="13" t="str">
        <f>+Ordningsstamdata!$J$5</f>
        <v>DD-MM-YYYY</v>
      </c>
      <c r="P53" s="13" t="str">
        <f>+Ordningsstamdata!$I$5</f>
        <v>080202010000350000001000232</v>
      </c>
      <c r="S53" s="20">
        <f>VLOOKUP(A53,'Performancerap. ansøger'!A54:J540,9,FALSE)</f>
        <v>0</v>
      </c>
      <c r="X53" t="e">
        <f>+IF(M53="1) Ansøgning om tilsagn",+IF(J53=Ordningsstamdata!$H$5,"Ansøger","Projektdeltager"),tjek)</f>
        <v>#NAME?</v>
      </c>
      <c r="Y53">
        <f>VLOOKUP(A53,'Performancerap. ansøger'!A54:J540,10,FALSE)</f>
        <v>0</v>
      </c>
      <c r="Z53" t="e">
        <f>+VLOOKUP(F53,'Dropdown og data'!D:E,2,FALSE)</f>
        <v>#N/A</v>
      </c>
    </row>
    <row r="54" spans="1:26" x14ac:dyDescent="0.25">
      <c r="A54" t="str">
        <f>+'Performancerap. ansøger'!A53</f>
        <v>-</v>
      </c>
      <c r="B54" t="str">
        <f>+'Performancerap. ansøger'!G55</f>
        <v/>
      </c>
      <c r="D54" t="s">
        <v>359</v>
      </c>
      <c r="E54" s="205">
        <f>VLOOKUP(A54,'Performancerap. ansøger'!A55:J541,3,FALSE)</f>
        <v>0</v>
      </c>
      <c r="F54">
        <f>VLOOKUP(A54,'Performancerap. ansøger'!A55:J541,8,FALSE)</f>
        <v>0</v>
      </c>
      <c r="G54" t="str">
        <f>+Ordningsstamdata!$B$5</f>
        <v>POFG</v>
      </c>
      <c r="H54" t="str">
        <f>+Ordningsstamdata!$C$5</f>
        <v>POFG2023112</v>
      </c>
      <c r="I54" t="str">
        <f>+Ordningsstamdata!$D$5</f>
        <v>xx</v>
      </c>
      <c r="J54">
        <f>+VLOOKUP(A54,'Performancerap. ansøger'!A55:J541,6,FALSE)</f>
        <v>0</v>
      </c>
      <c r="K54" s="207">
        <v>4</v>
      </c>
      <c r="L54" t="s">
        <v>360</v>
      </c>
      <c r="M54">
        <f>IF(VLOOKUP(A192,'Performancerap. ansøger'!A192:J678,5,FALSE)="2) Ansøgning om udbetaling","HK1155",0)</f>
        <v>0</v>
      </c>
      <c r="N54" s="13" t="str">
        <f>+IF(M54="1) Ansøgning om tilsagn",+Ordningsstamdata!$E$5,+Ordningsstamdata!$F$5)</f>
        <v>yy</v>
      </c>
      <c r="O54" s="13" t="str">
        <f>+Ordningsstamdata!$J$5</f>
        <v>DD-MM-YYYY</v>
      </c>
      <c r="P54" s="13" t="str">
        <f>+Ordningsstamdata!$I$5</f>
        <v>080202010000350000001000232</v>
      </c>
      <c r="S54" s="20">
        <f>VLOOKUP(A54,'Performancerap. ansøger'!A55:J541,9,FALSE)</f>
        <v>0</v>
      </c>
      <c r="X54" t="e">
        <f>+IF(M54="1) Ansøgning om tilsagn",+IF(J54=Ordningsstamdata!$H$5,"Ansøger","Projektdeltager"),tjek)</f>
        <v>#NAME?</v>
      </c>
      <c r="Y54">
        <f>VLOOKUP(A54,'Performancerap. ansøger'!A55:J541,10,FALSE)</f>
        <v>0</v>
      </c>
      <c r="Z54" t="e">
        <f>+VLOOKUP(F54,'Dropdown og data'!D:E,2,FALSE)</f>
        <v>#N/A</v>
      </c>
    </row>
    <row r="55" spans="1:26" x14ac:dyDescent="0.25">
      <c r="A55" t="str">
        <f>+'Performancerap. ansøger'!A54</f>
        <v>-</v>
      </c>
      <c r="B55" t="str">
        <f>+'Performancerap. ansøger'!G56</f>
        <v/>
      </c>
      <c r="D55" t="s">
        <v>359</v>
      </c>
      <c r="E55" s="205">
        <f>VLOOKUP(A55,'Performancerap. ansøger'!A56:J542,3,FALSE)</f>
        <v>0</v>
      </c>
      <c r="F55">
        <f>VLOOKUP(A55,'Performancerap. ansøger'!A56:J542,8,FALSE)</f>
        <v>0</v>
      </c>
      <c r="G55" t="str">
        <f>+Ordningsstamdata!$B$5</f>
        <v>POFG</v>
      </c>
      <c r="H55" t="str">
        <f>+Ordningsstamdata!$C$5</f>
        <v>POFG2023112</v>
      </c>
      <c r="I55" t="str">
        <f>+Ordningsstamdata!$D$5</f>
        <v>xx</v>
      </c>
      <c r="J55">
        <f>+VLOOKUP(A55,'Performancerap. ansøger'!A56:J542,6,FALSE)</f>
        <v>0</v>
      </c>
      <c r="K55" s="207">
        <v>4</v>
      </c>
      <c r="L55" t="s">
        <v>360</v>
      </c>
      <c r="M55">
        <f>IF(VLOOKUP(A193,'Performancerap. ansøger'!A193:J679,5,FALSE)="2) Ansøgning om udbetaling","HK1155",0)</f>
        <v>0</v>
      </c>
      <c r="N55" s="13" t="str">
        <f>+IF(M55="1) Ansøgning om tilsagn",+Ordningsstamdata!$E$5,+Ordningsstamdata!$F$5)</f>
        <v>yy</v>
      </c>
      <c r="O55" s="13" t="str">
        <f>+Ordningsstamdata!$J$5</f>
        <v>DD-MM-YYYY</v>
      </c>
      <c r="P55" s="13" t="str">
        <f>+Ordningsstamdata!$I$5</f>
        <v>080202010000350000001000232</v>
      </c>
      <c r="S55" s="20">
        <f>VLOOKUP(A55,'Performancerap. ansøger'!A56:J542,9,FALSE)</f>
        <v>0</v>
      </c>
      <c r="X55" t="e">
        <f>+IF(M55="1) Ansøgning om tilsagn",+IF(J55=Ordningsstamdata!$H$5,"Ansøger","Projektdeltager"),tjek)</f>
        <v>#NAME?</v>
      </c>
      <c r="Y55">
        <f>VLOOKUP(A55,'Performancerap. ansøger'!A56:J542,10,FALSE)</f>
        <v>0</v>
      </c>
      <c r="Z55" t="e">
        <f>+VLOOKUP(F55,'Dropdown og data'!D:E,2,FALSE)</f>
        <v>#N/A</v>
      </c>
    </row>
    <row r="56" spans="1:26" x14ac:dyDescent="0.25">
      <c r="A56" t="str">
        <f>+'Performancerap. ansøger'!A55</f>
        <v>-</v>
      </c>
      <c r="B56" t="str">
        <f>+'Performancerap. ansøger'!G57</f>
        <v/>
      </c>
      <c r="D56" t="s">
        <v>359</v>
      </c>
      <c r="E56" s="205">
        <f>VLOOKUP(A56,'Performancerap. ansøger'!A57:J543,3,FALSE)</f>
        <v>0</v>
      </c>
      <c r="F56">
        <f>VLOOKUP(A56,'Performancerap. ansøger'!A57:J543,8,FALSE)</f>
        <v>0</v>
      </c>
      <c r="G56" t="str">
        <f>+Ordningsstamdata!$B$5</f>
        <v>POFG</v>
      </c>
      <c r="H56" t="str">
        <f>+Ordningsstamdata!$C$5</f>
        <v>POFG2023112</v>
      </c>
      <c r="I56" t="str">
        <f>+Ordningsstamdata!$D$5</f>
        <v>xx</v>
      </c>
      <c r="J56">
        <f>+VLOOKUP(A56,'Performancerap. ansøger'!A57:J543,6,FALSE)</f>
        <v>0</v>
      </c>
      <c r="K56" s="207">
        <v>4</v>
      </c>
      <c r="L56" t="s">
        <v>360</v>
      </c>
      <c r="M56">
        <f>IF(VLOOKUP(A194,'Performancerap. ansøger'!A194:J680,5,FALSE)="2) Ansøgning om udbetaling","HK1155",0)</f>
        <v>0</v>
      </c>
      <c r="N56" s="13" t="str">
        <f>+IF(M56="1) Ansøgning om tilsagn",+Ordningsstamdata!$E$5,+Ordningsstamdata!$F$5)</f>
        <v>yy</v>
      </c>
      <c r="O56" s="13" t="str">
        <f>+Ordningsstamdata!$J$5</f>
        <v>DD-MM-YYYY</v>
      </c>
      <c r="P56" s="13" t="str">
        <f>+Ordningsstamdata!$I$5</f>
        <v>080202010000350000001000232</v>
      </c>
      <c r="S56" s="20">
        <f>VLOOKUP(A56,'Performancerap. ansøger'!A57:J543,9,FALSE)</f>
        <v>0</v>
      </c>
      <c r="X56" t="e">
        <f>+IF(M56="1) Ansøgning om tilsagn",+IF(J56=Ordningsstamdata!$H$5,"Ansøger","Projektdeltager"),tjek)</f>
        <v>#NAME?</v>
      </c>
      <c r="Y56">
        <f>VLOOKUP(A56,'Performancerap. ansøger'!A57:J543,10,FALSE)</f>
        <v>0</v>
      </c>
      <c r="Z56" t="e">
        <f>+VLOOKUP(F56,'Dropdown og data'!D:E,2,FALSE)</f>
        <v>#N/A</v>
      </c>
    </row>
    <row r="57" spans="1:26" x14ac:dyDescent="0.25">
      <c r="A57" t="str">
        <f>+'Performancerap. ansøger'!A56</f>
        <v>-</v>
      </c>
      <c r="B57" t="str">
        <f>+'Performancerap. ansøger'!G58</f>
        <v/>
      </c>
      <c r="D57" t="s">
        <v>359</v>
      </c>
      <c r="E57" s="205">
        <f>VLOOKUP(A57,'Performancerap. ansøger'!A58:J544,3,FALSE)</f>
        <v>0</v>
      </c>
      <c r="F57">
        <f>VLOOKUP(A57,'Performancerap. ansøger'!A58:J544,8,FALSE)</f>
        <v>0</v>
      </c>
      <c r="G57" t="str">
        <f>+Ordningsstamdata!$B$5</f>
        <v>POFG</v>
      </c>
      <c r="H57" t="str">
        <f>+Ordningsstamdata!$C$5</f>
        <v>POFG2023112</v>
      </c>
      <c r="I57" t="str">
        <f>+Ordningsstamdata!$D$5</f>
        <v>xx</v>
      </c>
      <c r="J57">
        <f>+VLOOKUP(A57,'Performancerap. ansøger'!A58:J544,6,FALSE)</f>
        <v>0</v>
      </c>
      <c r="K57" s="207">
        <v>4</v>
      </c>
      <c r="L57" t="s">
        <v>360</v>
      </c>
      <c r="M57">
        <f>IF(VLOOKUP(A195,'Performancerap. ansøger'!A195:J681,5,FALSE)="2) Ansøgning om udbetaling","HK1155",0)</f>
        <v>0</v>
      </c>
      <c r="N57" s="13" t="str">
        <f>+IF(M57="1) Ansøgning om tilsagn",+Ordningsstamdata!$E$5,+Ordningsstamdata!$F$5)</f>
        <v>yy</v>
      </c>
      <c r="O57" s="13" t="str">
        <f>+Ordningsstamdata!$J$5</f>
        <v>DD-MM-YYYY</v>
      </c>
      <c r="P57" s="13" t="str">
        <f>+Ordningsstamdata!$I$5</f>
        <v>080202010000350000001000232</v>
      </c>
      <c r="S57" s="20">
        <f>VLOOKUP(A57,'Performancerap. ansøger'!A58:J544,9,FALSE)</f>
        <v>0</v>
      </c>
      <c r="X57" t="e">
        <f>+IF(M57="1) Ansøgning om tilsagn",+IF(J57=Ordningsstamdata!$H$5,"Ansøger","Projektdeltager"),tjek)</f>
        <v>#NAME?</v>
      </c>
      <c r="Y57">
        <f>VLOOKUP(A57,'Performancerap. ansøger'!A58:J544,10,FALSE)</f>
        <v>0</v>
      </c>
      <c r="Z57" t="e">
        <f>+VLOOKUP(F57,'Dropdown og data'!D:E,2,FALSE)</f>
        <v>#N/A</v>
      </c>
    </row>
    <row r="58" spans="1:26" x14ac:dyDescent="0.25">
      <c r="A58" t="str">
        <f>+'Performancerap. ansøger'!A57</f>
        <v>-</v>
      </c>
      <c r="B58" t="str">
        <f>+'Performancerap. ansøger'!G59</f>
        <v/>
      </c>
      <c r="D58" t="s">
        <v>359</v>
      </c>
      <c r="E58" s="205">
        <f>VLOOKUP(A58,'Performancerap. ansøger'!A59:J545,3,FALSE)</f>
        <v>0</v>
      </c>
      <c r="F58">
        <f>VLOOKUP(A58,'Performancerap. ansøger'!A59:J545,8,FALSE)</f>
        <v>0</v>
      </c>
      <c r="G58" t="str">
        <f>+Ordningsstamdata!$B$5</f>
        <v>POFG</v>
      </c>
      <c r="H58" t="str">
        <f>+Ordningsstamdata!$C$5</f>
        <v>POFG2023112</v>
      </c>
      <c r="I58" t="str">
        <f>+Ordningsstamdata!$D$5</f>
        <v>xx</v>
      </c>
      <c r="J58">
        <f>+VLOOKUP(A58,'Performancerap. ansøger'!A59:J545,6,FALSE)</f>
        <v>0</v>
      </c>
      <c r="K58" s="207">
        <v>4</v>
      </c>
      <c r="L58" t="s">
        <v>360</v>
      </c>
      <c r="M58">
        <f>IF(VLOOKUP(A196,'Performancerap. ansøger'!A196:J682,5,FALSE)="2) Ansøgning om udbetaling","HK1155",0)</f>
        <v>0</v>
      </c>
      <c r="N58" s="13" t="str">
        <f>+IF(M58="1) Ansøgning om tilsagn",+Ordningsstamdata!$E$5,+Ordningsstamdata!$F$5)</f>
        <v>yy</v>
      </c>
      <c r="O58" s="13" t="str">
        <f>+Ordningsstamdata!$J$5</f>
        <v>DD-MM-YYYY</v>
      </c>
      <c r="P58" s="13" t="str">
        <f>+Ordningsstamdata!$I$5</f>
        <v>080202010000350000001000232</v>
      </c>
      <c r="S58" s="20">
        <f>VLOOKUP(A58,'Performancerap. ansøger'!A59:J545,9,FALSE)</f>
        <v>0</v>
      </c>
      <c r="X58" t="e">
        <f>+IF(M58="1) Ansøgning om tilsagn",+IF(J58=Ordningsstamdata!$H$5,"Ansøger","Projektdeltager"),tjek)</f>
        <v>#NAME?</v>
      </c>
      <c r="Y58">
        <f>VLOOKUP(A58,'Performancerap. ansøger'!A59:J545,10,FALSE)</f>
        <v>0</v>
      </c>
      <c r="Z58" t="e">
        <f>+VLOOKUP(F58,'Dropdown og data'!D:E,2,FALSE)</f>
        <v>#N/A</v>
      </c>
    </row>
    <row r="59" spans="1:26" x14ac:dyDescent="0.25">
      <c r="A59" t="str">
        <f>+'Performancerap. ansøger'!A58</f>
        <v>-</v>
      </c>
      <c r="B59" t="str">
        <f>+'Performancerap. ansøger'!G60</f>
        <v/>
      </c>
      <c r="D59" t="s">
        <v>359</v>
      </c>
      <c r="E59" s="205">
        <f>VLOOKUP(A59,'Performancerap. ansøger'!A60:J546,3,FALSE)</f>
        <v>0</v>
      </c>
      <c r="F59">
        <f>VLOOKUP(A59,'Performancerap. ansøger'!A60:J546,8,FALSE)</f>
        <v>0</v>
      </c>
      <c r="G59" t="str">
        <f>+Ordningsstamdata!$B$5</f>
        <v>POFG</v>
      </c>
      <c r="H59" t="str">
        <f>+Ordningsstamdata!$C$5</f>
        <v>POFG2023112</v>
      </c>
      <c r="I59" t="str">
        <f>+Ordningsstamdata!$D$5</f>
        <v>xx</v>
      </c>
      <c r="J59">
        <f>+VLOOKUP(A59,'Performancerap. ansøger'!A60:J546,6,FALSE)</f>
        <v>0</v>
      </c>
      <c r="K59" s="207">
        <v>4</v>
      </c>
      <c r="L59" t="s">
        <v>360</v>
      </c>
      <c r="M59">
        <f>IF(VLOOKUP(A197,'Performancerap. ansøger'!A197:J683,5,FALSE)="2) Ansøgning om udbetaling","HK1155",0)</f>
        <v>0</v>
      </c>
      <c r="N59" s="13" t="str">
        <f>+IF(M59="1) Ansøgning om tilsagn",+Ordningsstamdata!$E$5,+Ordningsstamdata!$F$5)</f>
        <v>yy</v>
      </c>
      <c r="O59" s="13" t="str">
        <f>+Ordningsstamdata!$J$5</f>
        <v>DD-MM-YYYY</v>
      </c>
      <c r="P59" s="13" t="str">
        <f>+Ordningsstamdata!$I$5</f>
        <v>080202010000350000001000232</v>
      </c>
      <c r="S59" s="20">
        <f>VLOOKUP(A59,'Performancerap. ansøger'!A60:J546,9,FALSE)</f>
        <v>0</v>
      </c>
      <c r="X59" t="e">
        <f>+IF(M59="1) Ansøgning om tilsagn",+IF(J59=Ordningsstamdata!$H$5,"Ansøger","Projektdeltager"),tjek)</f>
        <v>#NAME?</v>
      </c>
      <c r="Y59">
        <f>VLOOKUP(A59,'Performancerap. ansøger'!A60:J546,10,FALSE)</f>
        <v>0</v>
      </c>
      <c r="Z59" t="e">
        <f>+VLOOKUP(F59,'Dropdown og data'!D:E,2,FALSE)</f>
        <v>#N/A</v>
      </c>
    </row>
    <row r="60" spans="1:26" x14ac:dyDescent="0.25">
      <c r="A60" t="str">
        <f>+'Performancerap. ansøger'!A59</f>
        <v>-</v>
      </c>
      <c r="B60" t="str">
        <f>+'Performancerap. ansøger'!G61</f>
        <v/>
      </c>
      <c r="D60" t="s">
        <v>359</v>
      </c>
      <c r="E60" s="205">
        <f>VLOOKUP(A60,'Performancerap. ansøger'!A61:J547,3,FALSE)</f>
        <v>0</v>
      </c>
      <c r="F60">
        <f>VLOOKUP(A60,'Performancerap. ansøger'!A61:J547,8,FALSE)</f>
        <v>0</v>
      </c>
      <c r="G60" t="str">
        <f>+Ordningsstamdata!$B$5</f>
        <v>POFG</v>
      </c>
      <c r="H60" t="str">
        <f>+Ordningsstamdata!$C$5</f>
        <v>POFG2023112</v>
      </c>
      <c r="I60" t="str">
        <f>+Ordningsstamdata!$D$5</f>
        <v>xx</v>
      </c>
      <c r="J60">
        <f>+VLOOKUP(A60,'Performancerap. ansøger'!A61:J547,6,FALSE)</f>
        <v>0</v>
      </c>
      <c r="K60" s="207">
        <v>4</v>
      </c>
      <c r="L60" t="s">
        <v>360</v>
      </c>
      <c r="M60">
        <f>IF(VLOOKUP(A198,'Performancerap. ansøger'!A198:J684,5,FALSE)="2) Ansøgning om udbetaling","HK1155",0)</f>
        <v>0</v>
      </c>
      <c r="N60" s="13" t="str">
        <f>+IF(M60="1) Ansøgning om tilsagn",+Ordningsstamdata!$E$5,+Ordningsstamdata!$F$5)</f>
        <v>yy</v>
      </c>
      <c r="O60" s="13" t="str">
        <f>+Ordningsstamdata!$J$5</f>
        <v>DD-MM-YYYY</v>
      </c>
      <c r="P60" s="13" t="str">
        <f>+Ordningsstamdata!$I$5</f>
        <v>080202010000350000001000232</v>
      </c>
      <c r="S60" s="20">
        <f>VLOOKUP(A60,'Performancerap. ansøger'!A61:J547,9,FALSE)</f>
        <v>0</v>
      </c>
      <c r="X60" t="e">
        <f>+IF(M60="1) Ansøgning om tilsagn",+IF(J60=Ordningsstamdata!$H$5,"Ansøger","Projektdeltager"),tjek)</f>
        <v>#NAME?</v>
      </c>
      <c r="Y60">
        <f>VLOOKUP(A60,'Performancerap. ansøger'!A61:J547,10,FALSE)</f>
        <v>0</v>
      </c>
      <c r="Z60" t="e">
        <f>+VLOOKUP(F60,'Dropdown og data'!D:E,2,FALSE)</f>
        <v>#N/A</v>
      </c>
    </row>
    <row r="61" spans="1:26" x14ac:dyDescent="0.25">
      <c r="A61" t="str">
        <f>+'Performancerap. ansøger'!A60</f>
        <v>-</v>
      </c>
      <c r="B61" t="str">
        <f>+'Performancerap. ansøger'!G62</f>
        <v/>
      </c>
      <c r="D61" t="s">
        <v>359</v>
      </c>
      <c r="E61" s="205">
        <f>VLOOKUP(A61,'Performancerap. ansøger'!A62:J548,3,FALSE)</f>
        <v>0</v>
      </c>
      <c r="F61">
        <f>VLOOKUP(A61,'Performancerap. ansøger'!A62:J548,8,FALSE)</f>
        <v>0</v>
      </c>
      <c r="G61" t="str">
        <f>+Ordningsstamdata!$B$5</f>
        <v>POFG</v>
      </c>
      <c r="H61" t="str">
        <f>+Ordningsstamdata!$C$5</f>
        <v>POFG2023112</v>
      </c>
      <c r="I61" t="str">
        <f>+Ordningsstamdata!$D$5</f>
        <v>xx</v>
      </c>
      <c r="J61">
        <f>+VLOOKUP(A61,'Performancerap. ansøger'!A62:J548,6,FALSE)</f>
        <v>0</v>
      </c>
      <c r="K61" s="207">
        <v>4</v>
      </c>
      <c r="L61" t="s">
        <v>360</v>
      </c>
      <c r="M61">
        <f>IF(VLOOKUP(A199,'Performancerap. ansøger'!A199:J685,5,FALSE)="2) Ansøgning om udbetaling","HK1155",0)</f>
        <v>0</v>
      </c>
      <c r="N61" s="13" t="str">
        <f>+IF(M61="1) Ansøgning om tilsagn",+Ordningsstamdata!$E$5,+Ordningsstamdata!$F$5)</f>
        <v>yy</v>
      </c>
      <c r="O61" s="13" t="str">
        <f>+Ordningsstamdata!$J$5</f>
        <v>DD-MM-YYYY</v>
      </c>
      <c r="P61" s="13" t="str">
        <f>+Ordningsstamdata!$I$5</f>
        <v>080202010000350000001000232</v>
      </c>
      <c r="S61" s="20">
        <f>VLOOKUP(A61,'Performancerap. ansøger'!A62:J548,9,FALSE)</f>
        <v>0</v>
      </c>
      <c r="X61" t="e">
        <f>+IF(M61="1) Ansøgning om tilsagn",+IF(J61=Ordningsstamdata!$H$5,"Ansøger","Projektdeltager"),tjek)</f>
        <v>#NAME?</v>
      </c>
      <c r="Y61">
        <f>VLOOKUP(A61,'Performancerap. ansøger'!A62:J548,10,FALSE)</f>
        <v>0</v>
      </c>
      <c r="Z61" t="e">
        <f>+VLOOKUP(F61,'Dropdown og data'!D:E,2,FALSE)</f>
        <v>#N/A</v>
      </c>
    </row>
    <row r="62" spans="1:26" x14ac:dyDescent="0.25">
      <c r="A62" t="str">
        <f>+'Performancerap. ansøger'!A61</f>
        <v>-</v>
      </c>
      <c r="B62" t="str">
        <f>+'Performancerap. ansøger'!G63</f>
        <v/>
      </c>
      <c r="D62" t="s">
        <v>359</v>
      </c>
      <c r="E62" s="205">
        <f>VLOOKUP(A62,'Performancerap. ansøger'!A63:J549,3,FALSE)</f>
        <v>0</v>
      </c>
      <c r="F62">
        <f>VLOOKUP(A62,'Performancerap. ansøger'!A63:J549,8,FALSE)</f>
        <v>0</v>
      </c>
      <c r="G62" t="str">
        <f>+Ordningsstamdata!$B$5</f>
        <v>POFG</v>
      </c>
      <c r="H62" t="str">
        <f>+Ordningsstamdata!$C$5</f>
        <v>POFG2023112</v>
      </c>
      <c r="I62" t="str">
        <f>+Ordningsstamdata!$D$5</f>
        <v>xx</v>
      </c>
      <c r="J62">
        <f>+VLOOKUP(A62,'Performancerap. ansøger'!A63:J549,6,FALSE)</f>
        <v>0</v>
      </c>
      <c r="K62" s="207">
        <v>4</v>
      </c>
      <c r="L62" t="s">
        <v>360</v>
      </c>
      <c r="M62">
        <f>IF(VLOOKUP(A200,'Performancerap. ansøger'!A200:J686,5,FALSE)="2) Ansøgning om udbetaling","HK1155",0)</f>
        <v>0</v>
      </c>
      <c r="N62" s="13" t="str">
        <f>+IF(M62="1) Ansøgning om tilsagn",+Ordningsstamdata!$E$5,+Ordningsstamdata!$F$5)</f>
        <v>yy</v>
      </c>
      <c r="O62" s="13" t="str">
        <f>+Ordningsstamdata!$J$5</f>
        <v>DD-MM-YYYY</v>
      </c>
      <c r="P62" s="13" t="str">
        <f>+Ordningsstamdata!$I$5</f>
        <v>080202010000350000001000232</v>
      </c>
      <c r="S62" s="20">
        <f>VLOOKUP(A62,'Performancerap. ansøger'!A63:J549,9,FALSE)</f>
        <v>0</v>
      </c>
      <c r="X62" t="e">
        <f>+IF(M62="1) Ansøgning om tilsagn",+IF(J62=Ordningsstamdata!$H$5,"Ansøger","Projektdeltager"),tjek)</f>
        <v>#NAME?</v>
      </c>
      <c r="Y62">
        <f>VLOOKUP(A62,'Performancerap. ansøger'!A63:J549,10,FALSE)</f>
        <v>0</v>
      </c>
      <c r="Z62" t="e">
        <f>+VLOOKUP(F62,'Dropdown og data'!D:E,2,FALSE)</f>
        <v>#N/A</v>
      </c>
    </row>
    <row r="63" spans="1:26" x14ac:dyDescent="0.25">
      <c r="A63" t="str">
        <f>+'Performancerap. ansøger'!A62</f>
        <v>-</v>
      </c>
      <c r="B63" t="str">
        <f>+'Performancerap. ansøger'!G64</f>
        <v/>
      </c>
      <c r="D63" t="s">
        <v>359</v>
      </c>
      <c r="E63" s="205">
        <f>VLOOKUP(A63,'Performancerap. ansøger'!A64:J550,3,FALSE)</f>
        <v>0</v>
      </c>
      <c r="F63">
        <f>VLOOKUP(A63,'Performancerap. ansøger'!A64:J550,8,FALSE)</f>
        <v>0</v>
      </c>
      <c r="G63" t="str">
        <f>+Ordningsstamdata!$B$5</f>
        <v>POFG</v>
      </c>
      <c r="H63" t="str">
        <f>+Ordningsstamdata!$C$5</f>
        <v>POFG2023112</v>
      </c>
      <c r="I63" t="str">
        <f>+Ordningsstamdata!$D$5</f>
        <v>xx</v>
      </c>
      <c r="J63">
        <f>+VLOOKUP(A63,'Performancerap. ansøger'!A64:J550,6,FALSE)</f>
        <v>0</v>
      </c>
      <c r="K63" s="207">
        <v>4</v>
      </c>
      <c r="L63" t="s">
        <v>360</v>
      </c>
      <c r="M63">
        <f>IF(VLOOKUP(A201,'Performancerap. ansøger'!A201:J687,5,FALSE)="2) Ansøgning om udbetaling","HK1155",0)</f>
        <v>0</v>
      </c>
      <c r="N63" s="13" t="str">
        <f>+IF(M63="1) Ansøgning om tilsagn",+Ordningsstamdata!$E$5,+Ordningsstamdata!$F$5)</f>
        <v>yy</v>
      </c>
      <c r="O63" s="13" t="str">
        <f>+Ordningsstamdata!$J$5</f>
        <v>DD-MM-YYYY</v>
      </c>
      <c r="P63" s="13" t="str">
        <f>+Ordningsstamdata!$I$5</f>
        <v>080202010000350000001000232</v>
      </c>
      <c r="S63" s="20">
        <f>VLOOKUP(A63,'Performancerap. ansøger'!A64:J550,9,FALSE)</f>
        <v>0</v>
      </c>
      <c r="X63" t="e">
        <f>+IF(M63="1) Ansøgning om tilsagn",+IF(J63=Ordningsstamdata!$H$5,"Ansøger","Projektdeltager"),tjek)</f>
        <v>#NAME?</v>
      </c>
      <c r="Y63">
        <f>VLOOKUP(A63,'Performancerap. ansøger'!A64:J550,10,FALSE)</f>
        <v>0</v>
      </c>
      <c r="Z63" t="e">
        <f>+VLOOKUP(F63,'Dropdown og data'!D:E,2,FALSE)</f>
        <v>#N/A</v>
      </c>
    </row>
    <row r="64" spans="1:26" x14ac:dyDescent="0.25">
      <c r="A64" t="str">
        <f>+'Performancerap. ansøger'!A63</f>
        <v>-</v>
      </c>
      <c r="B64" t="str">
        <f>+'Performancerap. ansøger'!G65</f>
        <v/>
      </c>
      <c r="D64" t="s">
        <v>359</v>
      </c>
      <c r="E64" s="205">
        <f>VLOOKUP(A64,'Performancerap. ansøger'!A65:J551,3,FALSE)</f>
        <v>0</v>
      </c>
      <c r="F64">
        <f>VLOOKUP(A64,'Performancerap. ansøger'!A65:J551,8,FALSE)</f>
        <v>0</v>
      </c>
      <c r="G64" t="str">
        <f>+Ordningsstamdata!$B$5</f>
        <v>POFG</v>
      </c>
      <c r="H64" t="str">
        <f>+Ordningsstamdata!$C$5</f>
        <v>POFG2023112</v>
      </c>
      <c r="I64" t="str">
        <f>+Ordningsstamdata!$D$5</f>
        <v>xx</v>
      </c>
      <c r="J64">
        <f>+VLOOKUP(A64,'Performancerap. ansøger'!A65:J551,6,FALSE)</f>
        <v>0</v>
      </c>
      <c r="K64" s="207">
        <v>4</v>
      </c>
      <c r="L64" t="s">
        <v>360</v>
      </c>
      <c r="M64">
        <f>IF(VLOOKUP(A202,'Performancerap. ansøger'!A202:J688,5,FALSE)="2) Ansøgning om udbetaling","HK1155",0)</f>
        <v>0</v>
      </c>
      <c r="N64" s="13" t="str">
        <f>+IF(M64="1) Ansøgning om tilsagn",+Ordningsstamdata!$E$5,+Ordningsstamdata!$F$5)</f>
        <v>yy</v>
      </c>
      <c r="O64" s="13" t="str">
        <f>+Ordningsstamdata!$J$5</f>
        <v>DD-MM-YYYY</v>
      </c>
      <c r="P64" s="13" t="str">
        <f>+Ordningsstamdata!$I$5</f>
        <v>080202010000350000001000232</v>
      </c>
      <c r="S64" s="20">
        <f>VLOOKUP(A64,'Performancerap. ansøger'!A65:J551,9,FALSE)</f>
        <v>0</v>
      </c>
      <c r="X64" t="e">
        <f>+IF(M64="1) Ansøgning om tilsagn",+IF(J64=Ordningsstamdata!$H$5,"Ansøger","Projektdeltager"),tjek)</f>
        <v>#NAME?</v>
      </c>
      <c r="Y64">
        <f>VLOOKUP(A64,'Performancerap. ansøger'!A65:J551,10,FALSE)</f>
        <v>0</v>
      </c>
      <c r="Z64" t="e">
        <f>+VLOOKUP(F64,'Dropdown og data'!D:E,2,FALSE)</f>
        <v>#N/A</v>
      </c>
    </row>
    <row r="65" spans="1:26" x14ac:dyDescent="0.25">
      <c r="A65" t="str">
        <f>+'Performancerap. ansøger'!A64</f>
        <v>-</v>
      </c>
      <c r="B65" t="str">
        <f>+'Performancerap. ansøger'!G66</f>
        <v/>
      </c>
      <c r="D65" t="s">
        <v>359</v>
      </c>
      <c r="E65" s="205">
        <f>VLOOKUP(A65,'Performancerap. ansøger'!A66:J552,3,FALSE)</f>
        <v>0</v>
      </c>
      <c r="F65">
        <f>VLOOKUP(A65,'Performancerap. ansøger'!A66:J552,8,FALSE)</f>
        <v>0</v>
      </c>
      <c r="G65" t="str">
        <f>+Ordningsstamdata!$B$5</f>
        <v>POFG</v>
      </c>
      <c r="H65" t="str">
        <f>+Ordningsstamdata!$C$5</f>
        <v>POFG2023112</v>
      </c>
      <c r="I65" t="str">
        <f>+Ordningsstamdata!$D$5</f>
        <v>xx</v>
      </c>
      <c r="J65">
        <f>+VLOOKUP(A65,'Performancerap. ansøger'!A66:J552,6,FALSE)</f>
        <v>0</v>
      </c>
      <c r="K65" s="207">
        <v>4</v>
      </c>
      <c r="L65" t="s">
        <v>360</v>
      </c>
      <c r="M65">
        <f>IF(VLOOKUP(A203,'Performancerap. ansøger'!A203:J689,5,FALSE)="2) Ansøgning om udbetaling","HK1155",0)</f>
        <v>0</v>
      </c>
      <c r="N65" s="13" t="str">
        <f>+IF(M65="1) Ansøgning om tilsagn",+Ordningsstamdata!$E$5,+Ordningsstamdata!$F$5)</f>
        <v>yy</v>
      </c>
      <c r="O65" s="13" t="str">
        <f>+Ordningsstamdata!$J$5</f>
        <v>DD-MM-YYYY</v>
      </c>
      <c r="P65" s="13" t="str">
        <f>+Ordningsstamdata!$I$5</f>
        <v>080202010000350000001000232</v>
      </c>
      <c r="S65" s="20">
        <f>VLOOKUP(A65,'Performancerap. ansøger'!A66:J552,9,FALSE)</f>
        <v>0</v>
      </c>
      <c r="X65" t="e">
        <f>+IF(M65="1) Ansøgning om tilsagn",+IF(J65=Ordningsstamdata!$H$5,"Ansøger","Projektdeltager"),tjek)</f>
        <v>#NAME?</v>
      </c>
      <c r="Y65">
        <f>VLOOKUP(A65,'Performancerap. ansøger'!A66:J552,10,FALSE)</f>
        <v>0</v>
      </c>
      <c r="Z65" t="e">
        <f>+VLOOKUP(F65,'Dropdown og data'!D:E,2,FALSE)</f>
        <v>#N/A</v>
      </c>
    </row>
    <row r="66" spans="1:26" x14ac:dyDescent="0.25">
      <c r="A66" t="str">
        <f>+'Performancerap. ansøger'!A65</f>
        <v>-</v>
      </c>
      <c r="B66" t="str">
        <f>+'Performancerap. ansøger'!G67</f>
        <v/>
      </c>
      <c r="D66" t="s">
        <v>359</v>
      </c>
      <c r="E66" s="205">
        <f>VLOOKUP(A66,'Performancerap. ansøger'!A67:J553,3,FALSE)</f>
        <v>0</v>
      </c>
      <c r="F66">
        <f>VLOOKUP(A66,'Performancerap. ansøger'!A67:J553,8,FALSE)</f>
        <v>0</v>
      </c>
      <c r="G66" t="str">
        <f>+Ordningsstamdata!$B$5</f>
        <v>POFG</v>
      </c>
      <c r="H66" t="str">
        <f>+Ordningsstamdata!$C$5</f>
        <v>POFG2023112</v>
      </c>
      <c r="I66" t="str">
        <f>+Ordningsstamdata!$D$5</f>
        <v>xx</v>
      </c>
      <c r="J66">
        <f>+VLOOKUP(A66,'Performancerap. ansøger'!A67:J553,6,FALSE)</f>
        <v>0</v>
      </c>
      <c r="K66" s="207">
        <v>4</v>
      </c>
      <c r="L66" t="s">
        <v>360</v>
      </c>
      <c r="M66">
        <f>IF(VLOOKUP(A204,'Performancerap. ansøger'!A204:J690,5,FALSE)="2) Ansøgning om udbetaling","HK1155",0)</f>
        <v>0</v>
      </c>
      <c r="N66" s="13" t="str">
        <f>+IF(M66="1) Ansøgning om tilsagn",+Ordningsstamdata!$E$5,+Ordningsstamdata!$F$5)</f>
        <v>yy</v>
      </c>
      <c r="O66" s="13" t="str">
        <f>+Ordningsstamdata!$J$5</f>
        <v>DD-MM-YYYY</v>
      </c>
      <c r="P66" s="13" t="str">
        <f>+Ordningsstamdata!$I$5</f>
        <v>080202010000350000001000232</v>
      </c>
      <c r="S66" s="20">
        <f>VLOOKUP(A66,'Performancerap. ansøger'!A67:J553,9,FALSE)</f>
        <v>0</v>
      </c>
      <c r="X66" t="e">
        <f>+IF(M66="1) Ansøgning om tilsagn",+IF(J66=Ordningsstamdata!$H$5,"Ansøger","Projektdeltager"),tjek)</f>
        <v>#NAME?</v>
      </c>
      <c r="Y66">
        <f>VLOOKUP(A66,'Performancerap. ansøger'!A67:J553,10,FALSE)</f>
        <v>0</v>
      </c>
      <c r="Z66" t="e">
        <f>+VLOOKUP(F66,'Dropdown og data'!D:E,2,FALSE)</f>
        <v>#N/A</v>
      </c>
    </row>
    <row r="67" spans="1:26" x14ac:dyDescent="0.25">
      <c r="A67" t="str">
        <f>+'Performancerap. ansøger'!A66</f>
        <v>-</v>
      </c>
      <c r="B67" t="str">
        <f>+'Performancerap. ansøger'!G68</f>
        <v/>
      </c>
      <c r="D67" t="s">
        <v>359</v>
      </c>
      <c r="E67" s="205">
        <f>VLOOKUP(A67,'Performancerap. ansøger'!A68:J554,3,FALSE)</f>
        <v>0</v>
      </c>
      <c r="F67">
        <f>VLOOKUP(A67,'Performancerap. ansøger'!A68:J554,8,FALSE)</f>
        <v>0</v>
      </c>
      <c r="G67" t="str">
        <f>+Ordningsstamdata!$B$5</f>
        <v>POFG</v>
      </c>
      <c r="H67" t="str">
        <f>+Ordningsstamdata!$C$5</f>
        <v>POFG2023112</v>
      </c>
      <c r="I67" t="str">
        <f>+Ordningsstamdata!$D$5</f>
        <v>xx</v>
      </c>
      <c r="J67">
        <f>+VLOOKUP(A67,'Performancerap. ansøger'!A68:J554,6,FALSE)</f>
        <v>0</v>
      </c>
      <c r="K67" s="207">
        <v>4</v>
      </c>
      <c r="L67" t="s">
        <v>360</v>
      </c>
      <c r="M67">
        <f>IF(VLOOKUP(A205,'Performancerap. ansøger'!A205:J691,5,FALSE)="2) Ansøgning om udbetaling","HK1155",0)</f>
        <v>0</v>
      </c>
      <c r="N67" s="13" t="str">
        <f>+IF(M67="1) Ansøgning om tilsagn",+Ordningsstamdata!$E$5,+Ordningsstamdata!$F$5)</f>
        <v>yy</v>
      </c>
      <c r="O67" s="13" t="str">
        <f>+Ordningsstamdata!$J$5</f>
        <v>DD-MM-YYYY</v>
      </c>
      <c r="P67" s="13" t="str">
        <f>+Ordningsstamdata!$I$5</f>
        <v>080202010000350000001000232</v>
      </c>
      <c r="S67" s="20">
        <f>VLOOKUP(A67,'Performancerap. ansøger'!A68:J554,9,FALSE)</f>
        <v>0</v>
      </c>
      <c r="X67" t="e">
        <f>+IF(M67="1) Ansøgning om tilsagn",+IF(J67=Ordningsstamdata!$H$5,"Ansøger","Projektdeltager"),tjek)</f>
        <v>#NAME?</v>
      </c>
      <c r="Y67">
        <f>VLOOKUP(A67,'Performancerap. ansøger'!A68:J554,10,FALSE)</f>
        <v>0</v>
      </c>
      <c r="Z67" t="e">
        <f>+VLOOKUP(F67,'Dropdown og data'!D:E,2,FALSE)</f>
        <v>#N/A</v>
      </c>
    </row>
    <row r="68" spans="1:26" x14ac:dyDescent="0.25">
      <c r="A68" t="str">
        <f>+'Performancerap. ansøger'!A67</f>
        <v>-</v>
      </c>
      <c r="B68" t="str">
        <f>+'Performancerap. ansøger'!G69</f>
        <v/>
      </c>
      <c r="D68" t="s">
        <v>359</v>
      </c>
      <c r="E68" s="205">
        <f>VLOOKUP(A68,'Performancerap. ansøger'!A69:J555,3,FALSE)</f>
        <v>0</v>
      </c>
      <c r="F68">
        <f>VLOOKUP(A68,'Performancerap. ansøger'!A69:J555,8,FALSE)</f>
        <v>0</v>
      </c>
      <c r="G68" t="str">
        <f>+Ordningsstamdata!$B$5</f>
        <v>POFG</v>
      </c>
      <c r="H68" t="str">
        <f>+Ordningsstamdata!$C$5</f>
        <v>POFG2023112</v>
      </c>
      <c r="I68" t="str">
        <f>+Ordningsstamdata!$D$5</f>
        <v>xx</v>
      </c>
      <c r="J68">
        <f>+VLOOKUP(A68,'Performancerap. ansøger'!A69:J555,6,FALSE)</f>
        <v>0</v>
      </c>
      <c r="K68" s="207">
        <v>4</v>
      </c>
      <c r="L68" t="s">
        <v>360</v>
      </c>
      <c r="M68">
        <f>IF(VLOOKUP(A206,'Performancerap. ansøger'!A206:J692,5,FALSE)="2) Ansøgning om udbetaling","HK1155",0)</f>
        <v>0</v>
      </c>
      <c r="N68" s="13" t="str">
        <f>+IF(M68="1) Ansøgning om tilsagn",+Ordningsstamdata!$E$5,+Ordningsstamdata!$F$5)</f>
        <v>yy</v>
      </c>
      <c r="O68" s="13" t="str">
        <f>+Ordningsstamdata!$J$5</f>
        <v>DD-MM-YYYY</v>
      </c>
      <c r="P68" s="13" t="str">
        <f>+Ordningsstamdata!$I$5</f>
        <v>080202010000350000001000232</v>
      </c>
      <c r="S68" s="20">
        <f>VLOOKUP(A68,'Performancerap. ansøger'!A69:J555,9,FALSE)</f>
        <v>0</v>
      </c>
      <c r="X68" t="e">
        <f>+IF(M68="1) Ansøgning om tilsagn",+IF(J68=Ordningsstamdata!$H$5,"Ansøger","Projektdeltager"),tjek)</f>
        <v>#NAME?</v>
      </c>
      <c r="Y68">
        <f>VLOOKUP(A68,'Performancerap. ansøger'!A69:J555,10,FALSE)</f>
        <v>0</v>
      </c>
      <c r="Z68" t="e">
        <f>+VLOOKUP(F68,'Dropdown og data'!D:E,2,FALSE)</f>
        <v>#N/A</v>
      </c>
    </row>
    <row r="69" spans="1:26" x14ac:dyDescent="0.25">
      <c r="A69" t="str">
        <f>+'Performancerap. ansøger'!A68</f>
        <v>-</v>
      </c>
      <c r="B69" t="str">
        <f>+'Performancerap. ansøger'!G70</f>
        <v/>
      </c>
      <c r="D69" t="s">
        <v>359</v>
      </c>
      <c r="E69" s="205">
        <f>VLOOKUP(A69,'Performancerap. ansøger'!A70:J556,3,FALSE)</f>
        <v>0</v>
      </c>
      <c r="F69">
        <f>VLOOKUP(A69,'Performancerap. ansøger'!A70:J556,8,FALSE)</f>
        <v>0</v>
      </c>
      <c r="G69" t="str">
        <f>+Ordningsstamdata!$B$5</f>
        <v>POFG</v>
      </c>
      <c r="H69" t="str">
        <f>+Ordningsstamdata!$C$5</f>
        <v>POFG2023112</v>
      </c>
      <c r="I69" t="str">
        <f>+Ordningsstamdata!$D$5</f>
        <v>xx</v>
      </c>
      <c r="J69">
        <f>+VLOOKUP(A69,'Performancerap. ansøger'!A70:J556,6,FALSE)</f>
        <v>0</v>
      </c>
      <c r="K69" s="207">
        <v>4</v>
      </c>
      <c r="L69" t="s">
        <v>360</v>
      </c>
      <c r="M69">
        <f>IF(VLOOKUP(A207,'Performancerap. ansøger'!A207:J693,5,FALSE)="2) Ansøgning om udbetaling","HK1155",0)</f>
        <v>0</v>
      </c>
      <c r="N69" s="13" t="str">
        <f>+IF(M69="1) Ansøgning om tilsagn",+Ordningsstamdata!$E$5,+Ordningsstamdata!$F$5)</f>
        <v>yy</v>
      </c>
      <c r="O69" s="13" t="str">
        <f>+Ordningsstamdata!$J$5</f>
        <v>DD-MM-YYYY</v>
      </c>
      <c r="P69" s="13" t="str">
        <f>+Ordningsstamdata!$I$5</f>
        <v>080202010000350000001000232</v>
      </c>
      <c r="S69" s="20">
        <f>VLOOKUP(A69,'Performancerap. ansøger'!A70:J556,9,FALSE)</f>
        <v>0</v>
      </c>
      <c r="X69" t="e">
        <f>+IF(M69="1) Ansøgning om tilsagn",+IF(J69=Ordningsstamdata!$H$5,"Ansøger","Projektdeltager"),tjek)</f>
        <v>#NAME?</v>
      </c>
      <c r="Y69">
        <f>VLOOKUP(A69,'Performancerap. ansøger'!A70:J556,10,FALSE)</f>
        <v>0</v>
      </c>
      <c r="Z69" t="e">
        <f>+VLOOKUP(F69,'Dropdown og data'!D:E,2,FALSE)</f>
        <v>#N/A</v>
      </c>
    </row>
    <row r="70" spans="1:26" x14ac:dyDescent="0.25">
      <c r="A70" t="str">
        <f>+'Performancerap. ansøger'!A69</f>
        <v>-</v>
      </c>
      <c r="B70" t="str">
        <f>+'Performancerap. ansøger'!G71</f>
        <v/>
      </c>
      <c r="D70" t="s">
        <v>359</v>
      </c>
      <c r="E70" s="205">
        <f>VLOOKUP(A70,'Performancerap. ansøger'!A71:J557,3,FALSE)</f>
        <v>0</v>
      </c>
      <c r="F70">
        <f>VLOOKUP(A70,'Performancerap. ansøger'!A71:J557,8,FALSE)</f>
        <v>0</v>
      </c>
      <c r="G70" t="str">
        <f>+Ordningsstamdata!$B$5</f>
        <v>POFG</v>
      </c>
      <c r="H70" t="str">
        <f>+Ordningsstamdata!$C$5</f>
        <v>POFG2023112</v>
      </c>
      <c r="I70" t="str">
        <f>+Ordningsstamdata!$D$5</f>
        <v>xx</v>
      </c>
      <c r="J70">
        <f>+VLOOKUP(A70,'Performancerap. ansøger'!A71:J557,6,FALSE)</f>
        <v>0</v>
      </c>
      <c r="K70" s="207">
        <v>4</v>
      </c>
      <c r="L70" t="s">
        <v>360</v>
      </c>
      <c r="M70">
        <f>IF(VLOOKUP(A208,'Performancerap. ansøger'!A208:J694,5,FALSE)="2) Ansøgning om udbetaling","HK1155",0)</f>
        <v>0</v>
      </c>
      <c r="N70" s="13" t="str">
        <f>+IF(M70="1) Ansøgning om tilsagn",+Ordningsstamdata!$E$5,+Ordningsstamdata!$F$5)</f>
        <v>yy</v>
      </c>
      <c r="O70" s="13" t="str">
        <f>+Ordningsstamdata!$J$5</f>
        <v>DD-MM-YYYY</v>
      </c>
      <c r="P70" s="13" t="str">
        <f>+Ordningsstamdata!$I$5</f>
        <v>080202010000350000001000232</v>
      </c>
      <c r="S70" s="20">
        <f>VLOOKUP(A70,'Performancerap. ansøger'!A71:J557,9,FALSE)</f>
        <v>0</v>
      </c>
      <c r="X70" t="e">
        <f>+IF(M70="1) Ansøgning om tilsagn",+IF(J70=Ordningsstamdata!$H$5,"Ansøger","Projektdeltager"),tjek)</f>
        <v>#NAME?</v>
      </c>
      <c r="Y70">
        <f>VLOOKUP(A70,'Performancerap. ansøger'!A71:J557,10,FALSE)</f>
        <v>0</v>
      </c>
      <c r="Z70" t="e">
        <f>+VLOOKUP(F70,'Dropdown og data'!D:E,2,FALSE)</f>
        <v>#N/A</v>
      </c>
    </row>
    <row r="71" spans="1:26" x14ac:dyDescent="0.25">
      <c r="A71" t="str">
        <f>+'Performancerap. ansøger'!A70</f>
        <v>-</v>
      </c>
      <c r="B71" t="str">
        <f>+'Performancerap. ansøger'!G72</f>
        <v/>
      </c>
      <c r="D71" t="s">
        <v>359</v>
      </c>
      <c r="E71" s="205">
        <f>VLOOKUP(A71,'Performancerap. ansøger'!A72:J558,3,FALSE)</f>
        <v>0</v>
      </c>
      <c r="F71">
        <f>VLOOKUP(A71,'Performancerap. ansøger'!A72:J558,8,FALSE)</f>
        <v>0</v>
      </c>
      <c r="G71" t="str">
        <f>+Ordningsstamdata!$B$5</f>
        <v>POFG</v>
      </c>
      <c r="H71" t="str">
        <f>+Ordningsstamdata!$C$5</f>
        <v>POFG2023112</v>
      </c>
      <c r="I71" t="str">
        <f>+Ordningsstamdata!$D$5</f>
        <v>xx</v>
      </c>
      <c r="J71">
        <f>+VLOOKUP(A71,'Performancerap. ansøger'!A72:J558,6,FALSE)</f>
        <v>0</v>
      </c>
      <c r="K71" s="207">
        <v>4</v>
      </c>
      <c r="L71" t="s">
        <v>360</v>
      </c>
      <c r="M71">
        <f>IF(VLOOKUP(A209,'Performancerap. ansøger'!A209:J695,5,FALSE)="2) Ansøgning om udbetaling","HK1155",0)</f>
        <v>0</v>
      </c>
      <c r="N71" s="13" t="str">
        <f>+IF(M71="1) Ansøgning om tilsagn",+Ordningsstamdata!$E$5,+Ordningsstamdata!$F$5)</f>
        <v>yy</v>
      </c>
      <c r="O71" s="13" t="str">
        <f>+Ordningsstamdata!$J$5</f>
        <v>DD-MM-YYYY</v>
      </c>
      <c r="P71" s="13" t="str">
        <f>+Ordningsstamdata!$I$5</f>
        <v>080202010000350000001000232</v>
      </c>
      <c r="S71" s="20">
        <f>VLOOKUP(A71,'Performancerap. ansøger'!A72:J558,9,FALSE)</f>
        <v>0</v>
      </c>
      <c r="X71" t="e">
        <f>+IF(M71="1) Ansøgning om tilsagn",+IF(J71=Ordningsstamdata!$H$5,"Ansøger","Projektdeltager"),tjek)</f>
        <v>#NAME?</v>
      </c>
      <c r="Y71">
        <f>VLOOKUP(A71,'Performancerap. ansøger'!A72:J558,10,FALSE)</f>
        <v>0</v>
      </c>
      <c r="Z71" t="e">
        <f>+VLOOKUP(F71,'Dropdown og data'!D:E,2,FALSE)</f>
        <v>#N/A</v>
      </c>
    </row>
    <row r="72" spans="1:26" x14ac:dyDescent="0.25">
      <c r="A72" t="str">
        <f>+'Performancerap. ansøger'!A71</f>
        <v>-</v>
      </c>
      <c r="B72" t="str">
        <f>+'Performancerap. ansøger'!G73</f>
        <v/>
      </c>
      <c r="D72" t="s">
        <v>359</v>
      </c>
      <c r="E72" s="205">
        <f>VLOOKUP(A72,'Performancerap. ansøger'!A73:J559,3,FALSE)</f>
        <v>0</v>
      </c>
      <c r="F72">
        <f>VLOOKUP(A72,'Performancerap. ansøger'!A73:J559,8,FALSE)</f>
        <v>0</v>
      </c>
      <c r="G72" t="str">
        <f>+Ordningsstamdata!$B$5</f>
        <v>POFG</v>
      </c>
      <c r="H72" t="str">
        <f>+Ordningsstamdata!$C$5</f>
        <v>POFG2023112</v>
      </c>
      <c r="I72" t="str">
        <f>+Ordningsstamdata!$D$5</f>
        <v>xx</v>
      </c>
      <c r="J72">
        <f>+VLOOKUP(A72,'Performancerap. ansøger'!A73:J559,6,FALSE)</f>
        <v>0</v>
      </c>
      <c r="K72" s="207">
        <v>4</v>
      </c>
      <c r="L72" t="s">
        <v>360</v>
      </c>
      <c r="M72">
        <f>IF(VLOOKUP(A210,'Performancerap. ansøger'!A210:J696,5,FALSE)="2) Ansøgning om udbetaling","HK1155",0)</f>
        <v>0</v>
      </c>
      <c r="N72" s="13" t="str">
        <f>+IF(M72="1) Ansøgning om tilsagn",+Ordningsstamdata!$E$5,+Ordningsstamdata!$F$5)</f>
        <v>yy</v>
      </c>
      <c r="O72" s="13" t="str">
        <f>+Ordningsstamdata!$J$5</f>
        <v>DD-MM-YYYY</v>
      </c>
      <c r="P72" s="13" t="str">
        <f>+Ordningsstamdata!$I$5</f>
        <v>080202010000350000001000232</v>
      </c>
      <c r="S72" s="20">
        <f>VLOOKUP(A72,'Performancerap. ansøger'!A73:J559,9,FALSE)</f>
        <v>0</v>
      </c>
      <c r="X72" t="e">
        <f>+IF(M72="1) Ansøgning om tilsagn",+IF(J72=Ordningsstamdata!$H$5,"Ansøger","Projektdeltager"),tjek)</f>
        <v>#NAME?</v>
      </c>
      <c r="Y72">
        <f>VLOOKUP(A72,'Performancerap. ansøger'!A73:J559,10,FALSE)</f>
        <v>0</v>
      </c>
      <c r="Z72" t="e">
        <f>+VLOOKUP(F72,'Dropdown og data'!D:E,2,FALSE)</f>
        <v>#N/A</v>
      </c>
    </row>
    <row r="73" spans="1:26" x14ac:dyDescent="0.25">
      <c r="A73" t="str">
        <f>+'Performancerap. ansøger'!A72</f>
        <v>-</v>
      </c>
      <c r="B73" t="str">
        <f>+'Performancerap. ansøger'!G74</f>
        <v/>
      </c>
      <c r="D73" t="s">
        <v>359</v>
      </c>
      <c r="E73" s="205">
        <f>VLOOKUP(A73,'Performancerap. ansøger'!A74:J560,3,FALSE)</f>
        <v>0</v>
      </c>
      <c r="F73">
        <f>VLOOKUP(A73,'Performancerap. ansøger'!A74:J560,8,FALSE)</f>
        <v>0</v>
      </c>
      <c r="G73" t="str">
        <f>+Ordningsstamdata!$B$5</f>
        <v>POFG</v>
      </c>
      <c r="H73" t="str">
        <f>+Ordningsstamdata!$C$5</f>
        <v>POFG2023112</v>
      </c>
      <c r="I73" t="str">
        <f>+Ordningsstamdata!$D$5</f>
        <v>xx</v>
      </c>
      <c r="J73">
        <f>+VLOOKUP(A73,'Performancerap. ansøger'!A74:J560,6,FALSE)</f>
        <v>0</v>
      </c>
      <c r="K73" s="207">
        <v>4</v>
      </c>
      <c r="L73" t="s">
        <v>360</v>
      </c>
      <c r="M73">
        <f>IF(VLOOKUP(A211,'Performancerap. ansøger'!A211:J697,5,FALSE)="2) Ansøgning om udbetaling","HK1155",0)</f>
        <v>0</v>
      </c>
      <c r="N73" s="13" t="str">
        <f>+IF(M73="1) Ansøgning om tilsagn",+Ordningsstamdata!$E$5,+Ordningsstamdata!$F$5)</f>
        <v>yy</v>
      </c>
      <c r="O73" s="13" t="str">
        <f>+Ordningsstamdata!$J$5</f>
        <v>DD-MM-YYYY</v>
      </c>
      <c r="P73" s="13" t="str">
        <f>+Ordningsstamdata!$I$5</f>
        <v>080202010000350000001000232</v>
      </c>
      <c r="S73" s="20">
        <f>VLOOKUP(A73,'Performancerap. ansøger'!A74:J560,9,FALSE)</f>
        <v>0</v>
      </c>
      <c r="X73" t="e">
        <f>+IF(M73="1) Ansøgning om tilsagn",+IF(J73=Ordningsstamdata!$H$5,"Ansøger","Projektdeltager"),tjek)</f>
        <v>#NAME?</v>
      </c>
      <c r="Y73">
        <f>VLOOKUP(A73,'Performancerap. ansøger'!A74:J560,10,FALSE)</f>
        <v>0</v>
      </c>
      <c r="Z73" t="e">
        <f>+VLOOKUP(F73,'Dropdown og data'!D:E,2,FALSE)</f>
        <v>#N/A</v>
      </c>
    </row>
    <row r="74" spans="1:26" x14ac:dyDescent="0.25">
      <c r="A74" t="str">
        <f>+'Performancerap. ansøger'!A73</f>
        <v>-</v>
      </c>
      <c r="B74" t="str">
        <f>+'Performancerap. ansøger'!G75</f>
        <v/>
      </c>
      <c r="D74" t="s">
        <v>359</v>
      </c>
      <c r="E74" s="205">
        <f>VLOOKUP(A74,'Performancerap. ansøger'!A75:J561,3,FALSE)</f>
        <v>0</v>
      </c>
      <c r="F74">
        <f>VLOOKUP(A74,'Performancerap. ansøger'!A75:J561,8,FALSE)</f>
        <v>0</v>
      </c>
      <c r="G74" t="str">
        <f>+Ordningsstamdata!$B$5</f>
        <v>POFG</v>
      </c>
      <c r="H74" t="str">
        <f>+Ordningsstamdata!$C$5</f>
        <v>POFG2023112</v>
      </c>
      <c r="I74" t="str">
        <f>+Ordningsstamdata!$D$5</f>
        <v>xx</v>
      </c>
      <c r="J74">
        <f>+VLOOKUP(A74,'Performancerap. ansøger'!A75:J561,6,FALSE)</f>
        <v>0</v>
      </c>
      <c r="K74" s="207">
        <v>4</v>
      </c>
      <c r="L74" t="s">
        <v>360</v>
      </c>
      <c r="M74">
        <f>IF(VLOOKUP(A212,'Performancerap. ansøger'!A212:J698,5,FALSE)="2) Ansøgning om udbetaling","HK1155",0)</f>
        <v>0</v>
      </c>
      <c r="N74" s="13" t="str">
        <f>+IF(M74="1) Ansøgning om tilsagn",+Ordningsstamdata!$E$5,+Ordningsstamdata!$F$5)</f>
        <v>yy</v>
      </c>
      <c r="O74" s="13" t="str">
        <f>+Ordningsstamdata!$J$5</f>
        <v>DD-MM-YYYY</v>
      </c>
      <c r="P74" s="13" t="str">
        <f>+Ordningsstamdata!$I$5</f>
        <v>080202010000350000001000232</v>
      </c>
      <c r="S74" s="20">
        <f>VLOOKUP(A74,'Performancerap. ansøger'!A75:J561,9,FALSE)</f>
        <v>0</v>
      </c>
      <c r="X74" t="e">
        <f>+IF(M74="1) Ansøgning om tilsagn",+IF(J74=Ordningsstamdata!$H$5,"Ansøger","Projektdeltager"),tjek)</f>
        <v>#NAME?</v>
      </c>
      <c r="Y74">
        <f>VLOOKUP(A74,'Performancerap. ansøger'!A75:J561,10,FALSE)</f>
        <v>0</v>
      </c>
      <c r="Z74" t="e">
        <f>+VLOOKUP(F74,'Dropdown og data'!D:E,2,FALSE)</f>
        <v>#N/A</v>
      </c>
    </row>
    <row r="75" spans="1:26" x14ac:dyDescent="0.25">
      <c r="A75" t="str">
        <f>+'Performancerap. ansøger'!A74</f>
        <v>-</v>
      </c>
      <c r="B75" t="str">
        <f>+'Performancerap. ansøger'!G76</f>
        <v/>
      </c>
      <c r="D75" t="s">
        <v>359</v>
      </c>
      <c r="E75" s="205">
        <f>VLOOKUP(A75,'Performancerap. ansøger'!A76:J562,3,FALSE)</f>
        <v>0</v>
      </c>
      <c r="F75">
        <f>VLOOKUP(A75,'Performancerap. ansøger'!A76:J562,8,FALSE)</f>
        <v>0</v>
      </c>
      <c r="G75" t="str">
        <f>+Ordningsstamdata!$B$5</f>
        <v>POFG</v>
      </c>
      <c r="H75" t="str">
        <f>+Ordningsstamdata!$C$5</f>
        <v>POFG2023112</v>
      </c>
      <c r="I75" t="str">
        <f>+Ordningsstamdata!$D$5</f>
        <v>xx</v>
      </c>
      <c r="J75">
        <f>+VLOOKUP(A75,'Performancerap. ansøger'!A76:J562,6,FALSE)</f>
        <v>0</v>
      </c>
      <c r="K75" s="207">
        <v>4</v>
      </c>
      <c r="L75" t="s">
        <v>360</v>
      </c>
      <c r="M75">
        <f>IF(VLOOKUP(A213,'Performancerap. ansøger'!A213:J699,5,FALSE)="2) Ansøgning om udbetaling","HK1155",0)</f>
        <v>0</v>
      </c>
      <c r="N75" s="13" t="str">
        <f>+IF(M75="1) Ansøgning om tilsagn",+Ordningsstamdata!$E$5,+Ordningsstamdata!$F$5)</f>
        <v>yy</v>
      </c>
      <c r="O75" s="13" t="str">
        <f>+Ordningsstamdata!$J$5</f>
        <v>DD-MM-YYYY</v>
      </c>
      <c r="P75" s="13" t="str">
        <f>+Ordningsstamdata!$I$5</f>
        <v>080202010000350000001000232</v>
      </c>
      <c r="S75" s="20">
        <f>VLOOKUP(A75,'Performancerap. ansøger'!A76:J562,9,FALSE)</f>
        <v>0</v>
      </c>
      <c r="X75" t="e">
        <f>+IF(M75="1) Ansøgning om tilsagn",+IF(J75=Ordningsstamdata!$H$5,"Ansøger","Projektdeltager"),tjek)</f>
        <v>#NAME?</v>
      </c>
      <c r="Y75">
        <f>VLOOKUP(A75,'Performancerap. ansøger'!A76:J562,10,FALSE)</f>
        <v>0</v>
      </c>
      <c r="Z75" t="e">
        <f>+VLOOKUP(F75,'Dropdown og data'!D:E,2,FALSE)</f>
        <v>#N/A</v>
      </c>
    </row>
    <row r="76" spans="1:26" x14ac:dyDescent="0.25">
      <c r="A76" t="str">
        <f>+'Performancerap. ansøger'!A75</f>
        <v>-</v>
      </c>
      <c r="B76" t="str">
        <f>+'Performancerap. ansøger'!G77</f>
        <v/>
      </c>
      <c r="D76" t="s">
        <v>359</v>
      </c>
      <c r="E76" s="205">
        <f>VLOOKUP(A76,'Performancerap. ansøger'!A77:J563,3,FALSE)</f>
        <v>0</v>
      </c>
      <c r="F76">
        <f>VLOOKUP(A76,'Performancerap. ansøger'!A77:J563,8,FALSE)</f>
        <v>0</v>
      </c>
      <c r="G76" t="str">
        <f>+Ordningsstamdata!$B$5</f>
        <v>POFG</v>
      </c>
      <c r="H76" t="str">
        <f>+Ordningsstamdata!$C$5</f>
        <v>POFG2023112</v>
      </c>
      <c r="I76" t="str">
        <f>+Ordningsstamdata!$D$5</f>
        <v>xx</v>
      </c>
      <c r="J76">
        <f>+VLOOKUP(A76,'Performancerap. ansøger'!A77:J563,6,FALSE)</f>
        <v>0</v>
      </c>
      <c r="K76" s="207">
        <v>4</v>
      </c>
      <c r="L76" t="s">
        <v>360</v>
      </c>
      <c r="M76">
        <f>IF(VLOOKUP(A214,'Performancerap. ansøger'!A214:J700,5,FALSE)="2) Ansøgning om udbetaling","HK1155",0)</f>
        <v>0</v>
      </c>
      <c r="N76" s="13" t="str">
        <f>+IF(M76="1) Ansøgning om tilsagn",+Ordningsstamdata!$E$5,+Ordningsstamdata!$F$5)</f>
        <v>yy</v>
      </c>
      <c r="O76" s="13" t="str">
        <f>+Ordningsstamdata!$J$5</f>
        <v>DD-MM-YYYY</v>
      </c>
      <c r="P76" s="13" t="str">
        <f>+Ordningsstamdata!$I$5</f>
        <v>080202010000350000001000232</v>
      </c>
      <c r="S76" s="20">
        <f>VLOOKUP(A76,'Performancerap. ansøger'!A77:J563,9,FALSE)</f>
        <v>0</v>
      </c>
      <c r="X76" t="e">
        <f>+IF(M76="1) Ansøgning om tilsagn",+IF(J76=Ordningsstamdata!$H$5,"Ansøger","Projektdeltager"),tjek)</f>
        <v>#NAME?</v>
      </c>
      <c r="Y76">
        <f>VLOOKUP(A76,'Performancerap. ansøger'!A77:J563,10,FALSE)</f>
        <v>0</v>
      </c>
      <c r="Z76" t="e">
        <f>+VLOOKUP(F76,'Dropdown og data'!D:E,2,FALSE)</f>
        <v>#N/A</v>
      </c>
    </row>
    <row r="77" spans="1:26" x14ac:dyDescent="0.25">
      <c r="A77" t="str">
        <f>+'Performancerap. ansøger'!A76</f>
        <v>-</v>
      </c>
      <c r="B77" t="str">
        <f>+'Performancerap. ansøger'!G78</f>
        <v/>
      </c>
      <c r="D77" t="s">
        <v>359</v>
      </c>
      <c r="E77" s="205">
        <f>VLOOKUP(A77,'Performancerap. ansøger'!A78:J564,3,FALSE)</f>
        <v>0</v>
      </c>
      <c r="F77">
        <f>VLOOKUP(A77,'Performancerap. ansøger'!A78:J564,8,FALSE)</f>
        <v>0</v>
      </c>
      <c r="G77" t="str">
        <f>+Ordningsstamdata!$B$5</f>
        <v>POFG</v>
      </c>
      <c r="H77" t="str">
        <f>+Ordningsstamdata!$C$5</f>
        <v>POFG2023112</v>
      </c>
      <c r="I77" t="str">
        <f>+Ordningsstamdata!$D$5</f>
        <v>xx</v>
      </c>
      <c r="J77">
        <f>+VLOOKUP(A77,'Performancerap. ansøger'!A78:J564,6,FALSE)</f>
        <v>0</v>
      </c>
      <c r="K77" s="207">
        <v>4</v>
      </c>
      <c r="L77" t="s">
        <v>360</v>
      </c>
      <c r="M77">
        <f>IF(VLOOKUP(A215,'Performancerap. ansøger'!A215:J701,5,FALSE)="2) Ansøgning om udbetaling","HK1155",0)</f>
        <v>0</v>
      </c>
      <c r="N77" s="13" t="str">
        <f>+IF(M77="1) Ansøgning om tilsagn",+Ordningsstamdata!$E$5,+Ordningsstamdata!$F$5)</f>
        <v>yy</v>
      </c>
      <c r="O77" s="13" t="str">
        <f>+Ordningsstamdata!$J$5</f>
        <v>DD-MM-YYYY</v>
      </c>
      <c r="P77" s="13" t="str">
        <f>+Ordningsstamdata!$I$5</f>
        <v>080202010000350000001000232</v>
      </c>
      <c r="S77" s="20">
        <f>VLOOKUP(A77,'Performancerap. ansøger'!A78:J564,9,FALSE)</f>
        <v>0</v>
      </c>
      <c r="X77" t="e">
        <f>+IF(M77="1) Ansøgning om tilsagn",+IF(J77=Ordningsstamdata!$H$5,"Ansøger","Projektdeltager"),tjek)</f>
        <v>#NAME?</v>
      </c>
      <c r="Y77">
        <f>VLOOKUP(A77,'Performancerap. ansøger'!A78:J564,10,FALSE)</f>
        <v>0</v>
      </c>
      <c r="Z77" t="e">
        <f>+VLOOKUP(F77,'Dropdown og data'!D:E,2,FALSE)</f>
        <v>#N/A</v>
      </c>
    </row>
    <row r="78" spans="1:26" x14ac:dyDescent="0.25">
      <c r="A78" t="str">
        <f>+'Performancerap. ansøger'!A77</f>
        <v>-</v>
      </c>
      <c r="B78" t="str">
        <f>+'Performancerap. ansøger'!G79</f>
        <v/>
      </c>
      <c r="D78" t="s">
        <v>359</v>
      </c>
      <c r="E78" s="205">
        <f>VLOOKUP(A78,'Performancerap. ansøger'!A79:J565,3,FALSE)</f>
        <v>0</v>
      </c>
      <c r="F78">
        <f>VLOOKUP(A78,'Performancerap. ansøger'!A79:J565,8,FALSE)</f>
        <v>0</v>
      </c>
      <c r="G78" t="str">
        <f>+Ordningsstamdata!$B$5</f>
        <v>POFG</v>
      </c>
      <c r="H78" t="str">
        <f>+Ordningsstamdata!$C$5</f>
        <v>POFG2023112</v>
      </c>
      <c r="I78" t="str">
        <f>+Ordningsstamdata!$D$5</f>
        <v>xx</v>
      </c>
      <c r="J78">
        <f>+VLOOKUP(A78,'Performancerap. ansøger'!A79:J565,6,FALSE)</f>
        <v>0</v>
      </c>
      <c r="K78" s="207">
        <v>4</v>
      </c>
      <c r="L78" t="s">
        <v>360</v>
      </c>
      <c r="M78">
        <f>IF(VLOOKUP(A216,'Performancerap. ansøger'!A216:J702,5,FALSE)="2) Ansøgning om udbetaling","HK1155",0)</f>
        <v>0</v>
      </c>
      <c r="N78" s="13" t="str">
        <f>+IF(M78="1) Ansøgning om tilsagn",+Ordningsstamdata!$E$5,+Ordningsstamdata!$F$5)</f>
        <v>yy</v>
      </c>
      <c r="O78" s="13" t="str">
        <f>+Ordningsstamdata!$J$5</f>
        <v>DD-MM-YYYY</v>
      </c>
      <c r="P78" s="13" t="str">
        <f>+Ordningsstamdata!$I$5</f>
        <v>080202010000350000001000232</v>
      </c>
      <c r="S78" s="20">
        <f>VLOOKUP(A78,'Performancerap. ansøger'!A79:J565,9,FALSE)</f>
        <v>0</v>
      </c>
      <c r="X78" t="e">
        <f>+IF(M78="1) Ansøgning om tilsagn",+IF(J78=Ordningsstamdata!$H$5,"Ansøger","Projektdeltager"),tjek)</f>
        <v>#NAME?</v>
      </c>
      <c r="Y78">
        <f>VLOOKUP(A78,'Performancerap. ansøger'!A79:J565,10,FALSE)</f>
        <v>0</v>
      </c>
      <c r="Z78" t="e">
        <f>+VLOOKUP(F78,'Dropdown og data'!D:E,2,FALSE)</f>
        <v>#N/A</v>
      </c>
    </row>
    <row r="79" spans="1:26" x14ac:dyDescent="0.25">
      <c r="A79" t="str">
        <f>+'Performancerap. ansøger'!A78</f>
        <v>-</v>
      </c>
      <c r="B79" t="str">
        <f>+'Performancerap. ansøger'!G80</f>
        <v/>
      </c>
      <c r="D79" t="s">
        <v>359</v>
      </c>
      <c r="E79" s="205">
        <f>VLOOKUP(A79,'Performancerap. ansøger'!A80:J566,3,FALSE)</f>
        <v>0</v>
      </c>
      <c r="F79">
        <f>VLOOKUP(A79,'Performancerap. ansøger'!A80:J566,8,FALSE)</f>
        <v>0</v>
      </c>
      <c r="G79" t="str">
        <f>+Ordningsstamdata!$B$5</f>
        <v>POFG</v>
      </c>
      <c r="H79" t="str">
        <f>+Ordningsstamdata!$C$5</f>
        <v>POFG2023112</v>
      </c>
      <c r="I79" t="str">
        <f>+Ordningsstamdata!$D$5</f>
        <v>xx</v>
      </c>
      <c r="J79">
        <f>+VLOOKUP(A79,'Performancerap. ansøger'!A80:J566,6,FALSE)</f>
        <v>0</v>
      </c>
      <c r="K79" s="207">
        <v>4</v>
      </c>
      <c r="L79" t="s">
        <v>360</v>
      </c>
      <c r="M79">
        <f>IF(VLOOKUP(A217,'Performancerap. ansøger'!A217:J703,5,FALSE)="2) Ansøgning om udbetaling","HK1155",0)</f>
        <v>0</v>
      </c>
      <c r="N79" s="13" t="str">
        <f>+IF(M79="1) Ansøgning om tilsagn",+Ordningsstamdata!$E$5,+Ordningsstamdata!$F$5)</f>
        <v>yy</v>
      </c>
      <c r="O79" s="13" t="str">
        <f>+Ordningsstamdata!$J$5</f>
        <v>DD-MM-YYYY</v>
      </c>
      <c r="P79" s="13" t="str">
        <f>+Ordningsstamdata!$I$5</f>
        <v>080202010000350000001000232</v>
      </c>
      <c r="S79" s="20">
        <f>VLOOKUP(A79,'Performancerap. ansøger'!A80:J566,9,FALSE)</f>
        <v>0</v>
      </c>
      <c r="X79" t="e">
        <f>+IF(M79="1) Ansøgning om tilsagn",+IF(J79=Ordningsstamdata!$H$5,"Ansøger","Projektdeltager"),tjek)</f>
        <v>#NAME?</v>
      </c>
      <c r="Y79">
        <f>VLOOKUP(A79,'Performancerap. ansøger'!A80:J566,10,FALSE)</f>
        <v>0</v>
      </c>
      <c r="Z79" t="e">
        <f>+VLOOKUP(F79,'Dropdown og data'!D:E,2,FALSE)</f>
        <v>#N/A</v>
      </c>
    </row>
    <row r="80" spans="1:26" x14ac:dyDescent="0.25">
      <c r="A80" t="str">
        <f>+'Performancerap. ansøger'!A79</f>
        <v>-</v>
      </c>
      <c r="B80" t="str">
        <f>+'Performancerap. ansøger'!G81</f>
        <v/>
      </c>
      <c r="D80" t="s">
        <v>359</v>
      </c>
      <c r="E80" s="205">
        <f>VLOOKUP(A80,'Performancerap. ansøger'!A81:J567,3,FALSE)</f>
        <v>0</v>
      </c>
      <c r="F80">
        <f>VLOOKUP(A80,'Performancerap. ansøger'!A81:J567,8,FALSE)</f>
        <v>0</v>
      </c>
      <c r="G80" t="str">
        <f>+Ordningsstamdata!$B$5</f>
        <v>POFG</v>
      </c>
      <c r="H80" t="str">
        <f>+Ordningsstamdata!$C$5</f>
        <v>POFG2023112</v>
      </c>
      <c r="I80" t="str">
        <f>+Ordningsstamdata!$D$5</f>
        <v>xx</v>
      </c>
      <c r="J80">
        <f>+VLOOKUP(A80,'Performancerap. ansøger'!A81:J567,6,FALSE)</f>
        <v>0</v>
      </c>
      <c r="K80" s="207">
        <v>4</v>
      </c>
      <c r="L80" t="s">
        <v>360</v>
      </c>
      <c r="M80">
        <f>IF(VLOOKUP(A218,'Performancerap. ansøger'!A218:J704,5,FALSE)="2) Ansøgning om udbetaling","HK1155",0)</f>
        <v>0</v>
      </c>
      <c r="N80" s="13" t="str">
        <f>+IF(M80="1) Ansøgning om tilsagn",+Ordningsstamdata!$E$5,+Ordningsstamdata!$F$5)</f>
        <v>yy</v>
      </c>
      <c r="O80" s="13" t="str">
        <f>+Ordningsstamdata!$J$5</f>
        <v>DD-MM-YYYY</v>
      </c>
      <c r="P80" s="13" t="str">
        <f>+Ordningsstamdata!$I$5</f>
        <v>080202010000350000001000232</v>
      </c>
      <c r="S80" s="20">
        <f>VLOOKUP(A80,'Performancerap. ansøger'!A81:J567,9,FALSE)</f>
        <v>0</v>
      </c>
      <c r="X80" t="e">
        <f>+IF(M80="1) Ansøgning om tilsagn",+IF(J80=Ordningsstamdata!$H$5,"Ansøger","Projektdeltager"),tjek)</f>
        <v>#NAME?</v>
      </c>
      <c r="Y80">
        <f>VLOOKUP(A80,'Performancerap. ansøger'!A81:J567,10,FALSE)</f>
        <v>0</v>
      </c>
      <c r="Z80" t="e">
        <f>+VLOOKUP(F80,'Dropdown og data'!D:E,2,FALSE)</f>
        <v>#N/A</v>
      </c>
    </row>
    <row r="81" spans="1:26" x14ac:dyDescent="0.25">
      <c r="A81" t="str">
        <f>+'Performancerap. ansøger'!A80</f>
        <v>-</v>
      </c>
      <c r="B81" t="str">
        <f>+'Performancerap. ansøger'!G82</f>
        <v/>
      </c>
      <c r="D81" t="s">
        <v>359</v>
      </c>
      <c r="E81" s="205">
        <f>VLOOKUP(A81,'Performancerap. ansøger'!A82:J568,3,FALSE)</f>
        <v>0</v>
      </c>
      <c r="F81">
        <f>VLOOKUP(A81,'Performancerap. ansøger'!A82:J568,8,FALSE)</f>
        <v>0</v>
      </c>
      <c r="G81" t="str">
        <f>+Ordningsstamdata!$B$5</f>
        <v>POFG</v>
      </c>
      <c r="H81" t="str">
        <f>+Ordningsstamdata!$C$5</f>
        <v>POFG2023112</v>
      </c>
      <c r="I81" t="str">
        <f>+Ordningsstamdata!$D$5</f>
        <v>xx</v>
      </c>
      <c r="J81">
        <f>+VLOOKUP(A81,'Performancerap. ansøger'!A82:J568,6,FALSE)</f>
        <v>0</v>
      </c>
      <c r="K81" s="207">
        <v>4</v>
      </c>
      <c r="L81" t="s">
        <v>360</v>
      </c>
      <c r="M81">
        <f>IF(VLOOKUP(A219,'Performancerap. ansøger'!A219:J705,5,FALSE)="2) Ansøgning om udbetaling","HK1155",0)</f>
        <v>0</v>
      </c>
      <c r="N81" s="13" t="str">
        <f>+IF(M81="1) Ansøgning om tilsagn",+Ordningsstamdata!$E$5,+Ordningsstamdata!$F$5)</f>
        <v>yy</v>
      </c>
      <c r="O81" s="13" t="str">
        <f>+Ordningsstamdata!$J$5</f>
        <v>DD-MM-YYYY</v>
      </c>
      <c r="P81" s="13" t="str">
        <f>+Ordningsstamdata!$I$5</f>
        <v>080202010000350000001000232</v>
      </c>
      <c r="S81" s="20">
        <f>VLOOKUP(A81,'Performancerap. ansøger'!A82:J568,9,FALSE)</f>
        <v>0</v>
      </c>
      <c r="X81" t="e">
        <f>+IF(M81="1) Ansøgning om tilsagn",+IF(J81=Ordningsstamdata!$H$5,"Ansøger","Projektdeltager"),tjek)</f>
        <v>#NAME?</v>
      </c>
      <c r="Y81">
        <f>VLOOKUP(A81,'Performancerap. ansøger'!A82:J568,10,FALSE)</f>
        <v>0</v>
      </c>
      <c r="Z81" t="e">
        <f>+VLOOKUP(F81,'Dropdown og data'!D:E,2,FALSE)</f>
        <v>#N/A</v>
      </c>
    </row>
    <row r="82" spans="1:26" x14ac:dyDescent="0.25">
      <c r="A82" t="str">
        <f>+'Performancerap. ansøger'!A81</f>
        <v>-</v>
      </c>
      <c r="B82" t="str">
        <f>+'Performancerap. ansøger'!G83</f>
        <v/>
      </c>
      <c r="D82" t="s">
        <v>359</v>
      </c>
      <c r="E82" s="205">
        <f>VLOOKUP(A82,'Performancerap. ansøger'!A83:J569,3,FALSE)</f>
        <v>0</v>
      </c>
      <c r="F82">
        <f>VLOOKUP(A82,'Performancerap. ansøger'!A83:J569,8,FALSE)</f>
        <v>0</v>
      </c>
      <c r="G82" t="str">
        <f>+Ordningsstamdata!$B$5</f>
        <v>POFG</v>
      </c>
      <c r="H82" t="str">
        <f>+Ordningsstamdata!$C$5</f>
        <v>POFG2023112</v>
      </c>
      <c r="I82" t="str">
        <f>+Ordningsstamdata!$D$5</f>
        <v>xx</v>
      </c>
      <c r="J82">
        <f>+VLOOKUP(A82,'Performancerap. ansøger'!A83:J569,6,FALSE)</f>
        <v>0</v>
      </c>
      <c r="K82" s="207">
        <v>4</v>
      </c>
      <c r="L82" t="s">
        <v>360</v>
      </c>
      <c r="M82">
        <f>IF(VLOOKUP(A220,'Performancerap. ansøger'!A220:J706,5,FALSE)="2) Ansøgning om udbetaling","HK1155",0)</f>
        <v>0</v>
      </c>
      <c r="N82" s="13" t="str">
        <f>+IF(M82="1) Ansøgning om tilsagn",+Ordningsstamdata!$E$5,+Ordningsstamdata!$F$5)</f>
        <v>yy</v>
      </c>
      <c r="O82" s="13" t="str">
        <f>+Ordningsstamdata!$J$5</f>
        <v>DD-MM-YYYY</v>
      </c>
      <c r="P82" s="13" t="str">
        <f>+Ordningsstamdata!$I$5</f>
        <v>080202010000350000001000232</v>
      </c>
      <c r="S82" s="20">
        <f>VLOOKUP(A82,'Performancerap. ansøger'!A83:J569,9,FALSE)</f>
        <v>0</v>
      </c>
      <c r="X82" t="e">
        <f>+IF(M82="1) Ansøgning om tilsagn",+IF(J82=Ordningsstamdata!$H$5,"Ansøger","Projektdeltager"),tjek)</f>
        <v>#NAME?</v>
      </c>
      <c r="Y82">
        <f>VLOOKUP(A82,'Performancerap. ansøger'!A83:J569,10,FALSE)</f>
        <v>0</v>
      </c>
      <c r="Z82" t="e">
        <f>+VLOOKUP(F82,'Dropdown og data'!D:E,2,FALSE)</f>
        <v>#N/A</v>
      </c>
    </row>
    <row r="83" spans="1:26" x14ac:dyDescent="0.25">
      <c r="A83" t="str">
        <f>+'Performancerap. ansøger'!A82</f>
        <v>-</v>
      </c>
      <c r="B83" t="str">
        <f>+'Performancerap. ansøger'!G84</f>
        <v/>
      </c>
      <c r="D83" t="s">
        <v>359</v>
      </c>
      <c r="E83" s="205">
        <f>VLOOKUP(A83,'Performancerap. ansøger'!A84:J570,3,FALSE)</f>
        <v>0</v>
      </c>
      <c r="F83">
        <f>VLOOKUP(A83,'Performancerap. ansøger'!A84:J570,8,FALSE)</f>
        <v>0</v>
      </c>
      <c r="G83" t="str">
        <f>+Ordningsstamdata!$B$5</f>
        <v>POFG</v>
      </c>
      <c r="H83" t="str">
        <f>+Ordningsstamdata!$C$5</f>
        <v>POFG2023112</v>
      </c>
      <c r="I83" t="str">
        <f>+Ordningsstamdata!$D$5</f>
        <v>xx</v>
      </c>
      <c r="J83">
        <f>+VLOOKUP(A83,'Performancerap. ansøger'!A84:J570,6,FALSE)</f>
        <v>0</v>
      </c>
      <c r="K83" s="207">
        <v>4</v>
      </c>
      <c r="L83" t="s">
        <v>360</v>
      </c>
      <c r="M83">
        <f>IF(VLOOKUP(A221,'Performancerap. ansøger'!A221:J707,5,FALSE)="2) Ansøgning om udbetaling","HK1155",0)</f>
        <v>0</v>
      </c>
      <c r="N83" s="13" t="str">
        <f>+IF(M83="1) Ansøgning om tilsagn",+Ordningsstamdata!$E$5,+Ordningsstamdata!$F$5)</f>
        <v>yy</v>
      </c>
      <c r="O83" s="13" t="str">
        <f>+Ordningsstamdata!$J$5</f>
        <v>DD-MM-YYYY</v>
      </c>
      <c r="P83" s="13" t="str">
        <f>+Ordningsstamdata!$I$5</f>
        <v>080202010000350000001000232</v>
      </c>
      <c r="S83" s="20">
        <f>VLOOKUP(A83,'Performancerap. ansøger'!A84:J570,9,FALSE)</f>
        <v>0</v>
      </c>
      <c r="X83" t="e">
        <f>+IF(M83="1) Ansøgning om tilsagn",+IF(J83=Ordningsstamdata!$H$5,"Ansøger","Projektdeltager"),tjek)</f>
        <v>#NAME?</v>
      </c>
      <c r="Y83">
        <f>VLOOKUP(A83,'Performancerap. ansøger'!A84:J570,10,FALSE)</f>
        <v>0</v>
      </c>
      <c r="Z83" t="e">
        <f>+VLOOKUP(F83,'Dropdown og data'!D:E,2,FALSE)</f>
        <v>#N/A</v>
      </c>
    </row>
    <row r="84" spans="1:26" x14ac:dyDescent="0.25">
      <c r="A84" t="str">
        <f>+'Performancerap. ansøger'!A83</f>
        <v>-</v>
      </c>
      <c r="B84" t="str">
        <f>+'Performancerap. ansøger'!G85</f>
        <v/>
      </c>
      <c r="D84" t="s">
        <v>359</v>
      </c>
      <c r="E84" s="205">
        <f>VLOOKUP(A84,'Performancerap. ansøger'!A85:J571,3,FALSE)</f>
        <v>0</v>
      </c>
      <c r="F84">
        <f>VLOOKUP(A84,'Performancerap. ansøger'!A85:J571,8,FALSE)</f>
        <v>0</v>
      </c>
      <c r="G84" t="str">
        <f>+Ordningsstamdata!$B$5</f>
        <v>POFG</v>
      </c>
      <c r="H84" t="str">
        <f>+Ordningsstamdata!$C$5</f>
        <v>POFG2023112</v>
      </c>
      <c r="I84" t="str">
        <f>+Ordningsstamdata!$D$5</f>
        <v>xx</v>
      </c>
      <c r="J84">
        <f>+VLOOKUP(A84,'Performancerap. ansøger'!A85:J571,6,FALSE)</f>
        <v>0</v>
      </c>
      <c r="K84" s="207">
        <v>4</v>
      </c>
      <c r="L84" t="s">
        <v>360</v>
      </c>
      <c r="M84">
        <f>IF(VLOOKUP(A222,'Performancerap. ansøger'!A222:J708,5,FALSE)="2) Ansøgning om udbetaling","HK1155",0)</f>
        <v>0</v>
      </c>
      <c r="N84" s="13" t="str">
        <f>+IF(M84="1) Ansøgning om tilsagn",+Ordningsstamdata!$E$5,+Ordningsstamdata!$F$5)</f>
        <v>yy</v>
      </c>
      <c r="O84" s="13" t="str">
        <f>+Ordningsstamdata!$J$5</f>
        <v>DD-MM-YYYY</v>
      </c>
      <c r="P84" s="13" t="str">
        <f>+Ordningsstamdata!$I$5</f>
        <v>080202010000350000001000232</v>
      </c>
      <c r="S84" s="20">
        <f>VLOOKUP(A84,'Performancerap. ansøger'!A85:J571,9,FALSE)</f>
        <v>0</v>
      </c>
      <c r="X84" t="e">
        <f>+IF(M84="1) Ansøgning om tilsagn",+IF(J84=Ordningsstamdata!$H$5,"Ansøger","Projektdeltager"),tjek)</f>
        <v>#NAME?</v>
      </c>
      <c r="Y84">
        <f>VLOOKUP(A84,'Performancerap. ansøger'!A85:J571,10,FALSE)</f>
        <v>0</v>
      </c>
      <c r="Z84" t="e">
        <f>+VLOOKUP(F84,'Dropdown og data'!D:E,2,FALSE)</f>
        <v>#N/A</v>
      </c>
    </row>
    <row r="85" spans="1:26" x14ac:dyDescent="0.25">
      <c r="A85" t="str">
        <f>+'Performancerap. ansøger'!A84</f>
        <v>-</v>
      </c>
      <c r="B85" t="str">
        <f>+'Performancerap. ansøger'!G86</f>
        <v/>
      </c>
      <c r="D85" t="s">
        <v>359</v>
      </c>
      <c r="E85" s="205">
        <f>VLOOKUP(A85,'Performancerap. ansøger'!A86:J572,3,FALSE)</f>
        <v>0</v>
      </c>
      <c r="F85">
        <f>VLOOKUP(A85,'Performancerap. ansøger'!A86:J572,8,FALSE)</f>
        <v>0</v>
      </c>
      <c r="G85" t="str">
        <f>+Ordningsstamdata!$B$5</f>
        <v>POFG</v>
      </c>
      <c r="H85" t="str">
        <f>+Ordningsstamdata!$C$5</f>
        <v>POFG2023112</v>
      </c>
      <c r="I85" t="str">
        <f>+Ordningsstamdata!$D$5</f>
        <v>xx</v>
      </c>
      <c r="J85">
        <f>+VLOOKUP(A85,'Performancerap. ansøger'!A86:J572,6,FALSE)</f>
        <v>0</v>
      </c>
      <c r="K85" s="207">
        <v>4</v>
      </c>
      <c r="L85" t="s">
        <v>360</v>
      </c>
      <c r="M85">
        <f>IF(VLOOKUP(A223,'Performancerap. ansøger'!A223:J709,5,FALSE)="2) Ansøgning om udbetaling","HK1155",0)</f>
        <v>0</v>
      </c>
      <c r="N85" s="13" t="str">
        <f>+IF(M85="1) Ansøgning om tilsagn",+Ordningsstamdata!$E$5,+Ordningsstamdata!$F$5)</f>
        <v>yy</v>
      </c>
      <c r="O85" s="13" t="str">
        <f>+Ordningsstamdata!$J$5</f>
        <v>DD-MM-YYYY</v>
      </c>
      <c r="P85" s="13" t="str">
        <f>+Ordningsstamdata!$I$5</f>
        <v>080202010000350000001000232</v>
      </c>
      <c r="S85" s="20">
        <f>VLOOKUP(A85,'Performancerap. ansøger'!A86:J572,9,FALSE)</f>
        <v>0</v>
      </c>
      <c r="X85" t="e">
        <f>+IF(M85="1) Ansøgning om tilsagn",+IF(J85=Ordningsstamdata!$H$5,"Ansøger","Projektdeltager"),tjek)</f>
        <v>#NAME?</v>
      </c>
      <c r="Y85">
        <f>VLOOKUP(A85,'Performancerap. ansøger'!A86:J572,10,FALSE)</f>
        <v>0</v>
      </c>
      <c r="Z85" t="e">
        <f>+VLOOKUP(F85,'Dropdown og data'!D:E,2,FALSE)</f>
        <v>#N/A</v>
      </c>
    </row>
    <row r="86" spans="1:26" x14ac:dyDescent="0.25">
      <c r="A86" t="str">
        <f>+'Performancerap. ansøger'!A85</f>
        <v>-</v>
      </c>
      <c r="B86" t="str">
        <f>+'Performancerap. ansøger'!G87</f>
        <v/>
      </c>
      <c r="D86" t="s">
        <v>359</v>
      </c>
      <c r="E86" s="205">
        <f>VLOOKUP(A86,'Performancerap. ansøger'!A87:J573,3,FALSE)</f>
        <v>0</v>
      </c>
      <c r="F86">
        <f>VLOOKUP(A86,'Performancerap. ansøger'!A87:J573,8,FALSE)</f>
        <v>0</v>
      </c>
      <c r="G86" t="str">
        <f>+Ordningsstamdata!$B$5</f>
        <v>POFG</v>
      </c>
      <c r="H86" t="str">
        <f>+Ordningsstamdata!$C$5</f>
        <v>POFG2023112</v>
      </c>
      <c r="I86" t="str">
        <f>+Ordningsstamdata!$D$5</f>
        <v>xx</v>
      </c>
      <c r="J86">
        <f>+VLOOKUP(A86,'Performancerap. ansøger'!A87:J573,6,FALSE)</f>
        <v>0</v>
      </c>
      <c r="K86" s="207">
        <v>4</v>
      </c>
      <c r="L86" t="s">
        <v>360</v>
      </c>
      <c r="M86">
        <f>IF(VLOOKUP(A224,'Performancerap. ansøger'!A224:J710,5,FALSE)="2) Ansøgning om udbetaling","HK1155",0)</f>
        <v>0</v>
      </c>
      <c r="N86" s="13" t="str">
        <f>+IF(M86="1) Ansøgning om tilsagn",+Ordningsstamdata!$E$5,+Ordningsstamdata!$F$5)</f>
        <v>yy</v>
      </c>
      <c r="O86" s="13" t="str">
        <f>+Ordningsstamdata!$J$5</f>
        <v>DD-MM-YYYY</v>
      </c>
      <c r="P86" s="13" t="str">
        <f>+Ordningsstamdata!$I$5</f>
        <v>080202010000350000001000232</v>
      </c>
      <c r="S86" s="20">
        <f>VLOOKUP(A86,'Performancerap. ansøger'!A87:J573,9,FALSE)</f>
        <v>0</v>
      </c>
      <c r="X86" t="e">
        <f>+IF(M86="1) Ansøgning om tilsagn",+IF(J86=Ordningsstamdata!$H$5,"Ansøger","Projektdeltager"),tjek)</f>
        <v>#NAME?</v>
      </c>
      <c r="Y86">
        <f>VLOOKUP(A86,'Performancerap. ansøger'!A87:J573,10,FALSE)</f>
        <v>0</v>
      </c>
      <c r="Z86" t="e">
        <f>+VLOOKUP(F86,'Dropdown og data'!D:E,2,FALSE)</f>
        <v>#N/A</v>
      </c>
    </row>
    <row r="87" spans="1:26" x14ac:dyDescent="0.25">
      <c r="A87" t="str">
        <f>+'Performancerap. ansøger'!A86</f>
        <v>-</v>
      </c>
      <c r="B87" t="str">
        <f>+'Performancerap. ansøger'!G88</f>
        <v/>
      </c>
      <c r="D87" t="s">
        <v>359</v>
      </c>
      <c r="E87" s="205">
        <f>VLOOKUP(A87,'Performancerap. ansøger'!A88:J574,3,FALSE)</f>
        <v>0</v>
      </c>
      <c r="F87">
        <f>VLOOKUP(A87,'Performancerap. ansøger'!A88:J574,8,FALSE)</f>
        <v>0</v>
      </c>
      <c r="G87" t="str">
        <f>+Ordningsstamdata!$B$5</f>
        <v>POFG</v>
      </c>
      <c r="H87" t="str">
        <f>+Ordningsstamdata!$C$5</f>
        <v>POFG2023112</v>
      </c>
      <c r="I87" t="str">
        <f>+Ordningsstamdata!$D$5</f>
        <v>xx</v>
      </c>
      <c r="J87">
        <f>+VLOOKUP(A87,'Performancerap. ansøger'!A88:J574,6,FALSE)</f>
        <v>0</v>
      </c>
      <c r="K87" s="207">
        <v>4</v>
      </c>
      <c r="L87" t="s">
        <v>360</v>
      </c>
      <c r="M87">
        <f>IF(VLOOKUP(A225,'Performancerap. ansøger'!A225:J711,5,FALSE)="2) Ansøgning om udbetaling","HK1155",0)</f>
        <v>0</v>
      </c>
      <c r="N87" s="13" t="str">
        <f>+IF(M87="1) Ansøgning om tilsagn",+Ordningsstamdata!$E$5,+Ordningsstamdata!$F$5)</f>
        <v>yy</v>
      </c>
      <c r="O87" s="13" t="str">
        <f>+Ordningsstamdata!$J$5</f>
        <v>DD-MM-YYYY</v>
      </c>
      <c r="P87" s="13" t="str">
        <f>+Ordningsstamdata!$I$5</f>
        <v>080202010000350000001000232</v>
      </c>
      <c r="S87" s="20">
        <f>VLOOKUP(A87,'Performancerap. ansøger'!A88:J574,9,FALSE)</f>
        <v>0</v>
      </c>
      <c r="X87" t="e">
        <f>+IF(M87="1) Ansøgning om tilsagn",+IF(J87=Ordningsstamdata!$H$5,"Ansøger","Projektdeltager"),tjek)</f>
        <v>#NAME?</v>
      </c>
      <c r="Y87">
        <f>VLOOKUP(A87,'Performancerap. ansøger'!A88:J574,10,FALSE)</f>
        <v>0</v>
      </c>
      <c r="Z87" t="e">
        <f>+VLOOKUP(F87,'Dropdown og data'!D:E,2,FALSE)</f>
        <v>#N/A</v>
      </c>
    </row>
    <row r="88" spans="1:26" x14ac:dyDescent="0.25">
      <c r="A88" t="str">
        <f>+'Performancerap. ansøger'!A87</f>
        <v>-</v>
      </c>
      <c r="B88" t="str">
        <f>+'Performancerap. ansøger'!G89</f>
        <v/>
      </c>
      <c r="D88" t="s">
        <v>359</v>
      </c>
      <c r="E88" s="205">
        <f>VLOOKUP(A88,'Performancerap. ansøger'!A89:J575,3,FALSE)</f>
        <v>0</v>
      </c>
      <c r="F88">
        <f>VLOOKUP(A88,'Performancerap. ansøger'!A89:J575,8,FALSE)</f>
        <v>0</v>
      </c>
      <c r="G88" t="str">
        <f>+Ordningsstamdata!$B$5</f>
        <v>POFG</v>
      </c>
      <c r="H88" t="str">
        <f>+Ordningsstamdata!$C$5</f>
        <v>POFG2023112</v>
      </c>
      <c r="I88" t="str">
        <f>+Ordningsstamdata!$D$5</f>
        <v>xx</v>
      </c>
      <c r="J88">
        <f>+VLOOKUP(A88,'Performancerap. ansøger'!A89:J575,6,FALSE)</f>
        <v>0</v>
      </c>
      <c r="K88" s="207">
        <v>4</v>
      </c>
      <c r="L88" t="s">
        <v>360</v>
      </c>
      <c r="M88">
        <f>IF(VLOOKUP(A226,'Performancerap. ansøger'!A226:J712,5,FALSE)="2) Ansøgning om udbetaling","HK1155",0)</f>
        <v>0</v>
      </c>
      <c r="N88" s="13" t="str">
        <f>+IF(M88="1) Ansøgning om tilsagn",+Ordningsstamdata!$E$5,+Ordningsstamdata!$F$5)</f>
        <v>yy</v>
      </c>
      <c r="O88" s="13" t="str">
        <f>+Ordningsstamdata!$J$5</f>
        <v>DD-MM-YYYY</v>
      </c>
      <c r="P88" s="13" t="str">
        <f>+Ordningsstamdata!$I$5</f>
        <v>080202010000350000001000232</v>
      </c>
      <c r="S88" s="20">
        <f>VLOOKUP(A88,'Performancerap. ansøger'!A89:J575,9,FALSE)</f>
        <v>0</v>
      </c>
      <c r="X88" t="e">
        <f>+IF(M88="1) Ansøgning om tilsagn",+IF(J88=Ordningsstamdata!$H$5,"Ansøger","Projektdeltager"),tjek)</f>
        <v>#NAME?</v>
      </c>
      <c r="Y88">
        <f>VLOOKUP(A88,'Performancerap. ansøger'!A89:J575,10,FALSE)</f>
        <v>0</v>
      </c>
      <c r="Z88" t="e">
        <f>+VLOOKUP(F88,'Dropdown og data'!D:E,2,FALSE)</f>
        <v>#N/A</v>
      </c>
    </row>
    <row r="89" spans="1:26" x14ac:dyDescent="0.25">
      <c r="A89" t="str">
        <f>+'Performancerap. ansøger'!A88</f>
        <v>-</v>
      </c>
      <c r="B89" t="str">
        <f>+'Performancerap. ansøger'!G90</f>
        <v/>
      </c>
      <c r="D89" t="s">
        <v>359</v>
      </c>
      <c r="E89" s="205">
        <f>VLOOKUP(A89,'Performancerap. ansøger'!A90:J576,3,FALSE)</f>
        <v>0</v>
      </c>
      <c r="F89">
        <f>VLOOKUP(A89,'Performancerap. ansøger'!A90:J576,8,FALSE)</f>
        <v>0</v>
      </c>
      <c r="G89" t="str">
        <f>+Ordningsstamdata!$B$5</f>
        <v>POFG</v>
      </c>
      <c r="H89" t="str">
        <f>+Ordningsstamdata!$C$5</f>
        <v>POFG2023112</v>
      </c>
      <c r="I89" t="str">
        <f>+Ordningsstamdata!$D$5</f>
        <v>xx</v>
      </c>
      <c r="J89">
        <f>+VLOOKUP(A89,'Performancerap. ansøger'!A90:J576,6,FALSE)</f>
        <v>0</v>
      </c>
      <c r="K89" s="207">
        <v>4</v>
      </c>
      <c r="L89" t="s">
        <v>360</v>
      </c>
      <c r="M89">
        <f>IF(VLOOKUP(A227,'Performancerap. ansøger'!A227:J713,5,FALSE)="2) Ansøgning om udbetaling","HK1155",0)</f>
        <v>0</v>
      </c>
      <c r="N89" s="13" t="str">
        <f>+IF(M89="1) Ansøgning om tilsagn",+Ordningsstamdata!$E$5,+Ordningsstamdata!$F$5)</f>
        <v>yy</v>
      </c>
      <c r="O89" s="13" t="str">
        <f>+Ordningsstamdata!$J$5</f>
        <v>DD-MM-YYYY</v>
      </c>
      <c r="P89" s="13" t="str">
        <f>+Ordningsstamdata!$I$5</f>
        <v>080202010000350000001000232</v>
      </c>
      <c r="S89" s="20">
        <f>VLOOKUP(A89,'Performancerap. ansøger'!A90:J576,9,FALSE)</f>
        <v>0</v>
      </c>
      <c r="X89" t="e">
        <f>+IF(M89="1) Ansøgning om tilsagn",+IF(J89=Ordningsstamdata!$H$5,"Ansøger","Projektdeltager"),tjek)</f>
        <v>#NAME?</v>
      </c>
      <c r="Y89">
        <f>VLOOKUP(A89,'Performancerap. ansøger'!A90:J576,10,FALSE)</f>
        <v>0</v>
      </c>
      <c r="Z89" t="e">
        <f>+VLOOKUP(F89,'Dropdown og data'!D:E,2,FALSE)</f>
        <v>#N/A</v>
      </c>
    </row>
    <row r="90" spans="1:26" x14ac:dyDescent="0.25">
      <c r="A90" t="str">
        <f>+'Performancerap. ansøger'!A89</f>
        <v>-</v>
      </c>
      <c r="B90" t="str">
        <f>+'Performancerap. ansøger'!G91</f>
        <v/>
      </c>
      <c r="D90" t="s">
        <v>359</v>
      </c>
      <c r="E90" s="205">
        <f>VLOOKUP(A90,'Performancerap. ansøger'!A91:J577,3,FALSE)</f>
        <v>0</v>
      </c>
      <c r="F90">
        <f>VLOOKUP(A90,'Performancerap. ansøger'!A91:J577,8,FALSE)</f>
        <v>0</v>
      </c>
      <c r="G90" t="str">
        <f>+Ordningsstamdata!$B$5</f>
        <v>POFG</v>
      </c>
      <c r="H90" t="str">
        <f>+Ordningsstamdata!$C$5</f>
        <v>POFG2023112</v>
      </c>
      <c r="I90" t="str">
        <f>+Ordningsstamdata!$D$5</f>
        <v>xx</v>
      </c>
      <c r="J90">
        <f>+VLOOKUP(A90,'Performancerap. ansøger'!A91:J577,6,FALSE)</f>
        <v>0</v>
      </c>
      <c r="K90" s="207">
        <v>4</v>
      </c>
      <c r="L90" t="s">
        <v>360</v>
      </c>
      <c r="M90">
        <f>IF(VLOOKUP(A228,'Performancerap. ansøger'!A228:J714,5,FALSE)="2) Ansøgning om udbetaling","HK1155",0)</f>
        <v>0</v>
      </c>
      <c r="N90" s="13" t="str">
        <f>+IF(M90="1) Ansøgning om tilsagn",+Ordningsstamdata!$E$5,+Ordningsstamdata!$F$5)</f>
        <v>yy</v>
      </c>
      <c r="O90" s="13" t="str">
        <f>+Ordningsstamdata!$J$5</f>
        <v>DD-MM-YYYY</v>
      </c>
      <c r="P90" s="13" t="str">
        <f>+Ordningsstamdata!$I$5</f>
        <v>080202010000350000001000232</v>
      </c>
      <c r="S90" s="20">
        <f>VLOOKUP(A90,'Performancerap. ansøger'!A91:J577,9,FALSE)</f>
        <v>0</v>
      </c>
      <c r="X90" t="e">
        <f>+IF(M90="1) Ansøgning om tilsagn",+IF(J90=Ordningsstamdata!$H$5,"Ansøger","Projektdeltager"),tjek)</f>
        <v>#NAME?</v>
      </c>
      <c r="Y90">
        <f>VLOOKUP(A90,'Performancerap. ansøger'!A91:J577,10,FALSE)</f>
        <v>0</v>
      </c>
      <c r="Z90" t="e">
        <f>+VLOOKUP(F90,'Dropdown og data'!D:E,2,FALSE)</f>
        <v>#N/A</v>
      </c>
    </row>
    <row r="91" spans="1:26" x14ac:dyDescent="0.25">
      <c r="A91" t="str">
        <f>+'Performancerap. ansøger'!A90</f>
        <v>-</v>
      </c>
      <c r="B91" t="str">
        <f>+'Performancerap. ansøger'!G92</f>
        <v/>
      </c>
      <c r="D91" t="s">
        <v>359</v>
      </c>
      <c r="E91" s="205">
        <f>VLOOKUP(A91,'Performancerap. ansøger'!A92:J578,3,FALSE)</f>
        <v>0</v>
      </c>
      <c r="F91">
        <f>VLOOKUP(A91,'Performancerap. ansøger'!A92:J578,8,FALSE)</f>
        <v>0</v>
      </c>
      <c r="G91" t="str">
        <f>+Ordningsstamdata!$B$5</f>
        <v>POFG</v>
      </c>
      <c r="H91" t="str">
        <f>+Ordningsstamdata!$C$5</f>
        <v>POFG2023112</v>
      </c>
      <c r="I91" t="str">
        <f>+Ordningsstamdata!$D$5</f>
        <v>xx</v>
      </c>
      <c r="J91">
        <f>+VLOOKUP(A91,'Performancerap. ansøger'!A92:J578,6,FALSE)</f>
        <v>0</v>
      </c>
      <c r="K91" s="207">
        <v>4</v>
      </c>
      <c r="L91" t="s">
        <v>360</v>
      </c>
      <c r="M91">
        <f>IF(VLOOKUP(A229,'Performancerap. ansøger'!A229:J715,5,FALSE)="2) Ansøgning om udbetaling","HK1155",0)</f>
        <v>0</v>
      </c>
      <c r="N91" s="13" t="str">
        <f>+IF(M91="1) Ansøgning om tilsagn",+Ordningsstamdata!$E$5,+Ordningsstamdata!$F$5)</f>
        <v>yy</v>
      </c>
      <c r="O91" s="13" t="str">
        <f>+Ordningsstamdata!$J$5</f>
        <v>DD-MM-YYYY</v>
      </c>
      <c r="P91" s="13" t="str">
        <f>+Ordningsstamdata!$I$5</f>
        <v>080202010000350000001000232</v>
      </c>
      <c r="S91" s="20">
        <f>VLOOKUP(A91,'Performancerap. ansøger'!A92:J578,9,FALSE)</f>
        <v>0</v>
      </c>
      <c r="X91" t="e">
        <f>+IF(M91="1) Ansøgning om tilsagn",+IF(J91=Ordningsstamdata!$H$5,"Ansøger","Projektdeltager"),tjek)</f>
        <v>#NAME?</v>
      </c>
      <c r="Y91">
        <f>VLOOKUP(A91,'Performancerap. ansøger'!A92:J578,10,FALSE)</f>
        <v>0</v>
      </c>
      <c r="Z91" t="e">
        <f>+VLOOKUP(F91,'Dropdown og data'!D:E,2,FALSE)</f>
        <v>#N/A</v>
      </c>
    </row>
    <row r="92" spans="1:26" x14ac:dyDescent="0.25">
      <c r="A92" t="str">
        <f>+'Performancerap. ansøger'!A91</f>
        <v>-</v>
      </c>
      <c r="B92" t="str">
        <f>+'Performancerap. ansøger'!G93</f>
        <v/>
      </c>
      <c r="D92" t="s">
        <v>359</v>
      </c>
      <c r="E92" s="205">
        <f>VLOOKUP(A92,'Performancerap. ansøger'!A93:J579,3,FALSE)</f>
        <v>0</v>
      </c>
      <c r="F92">
        <f>VLOOKUP(A92,'Performancerap. ansøger'!A93:J579,8,FALSE)</f>
        <v>0</v>
      </c>
      <c r="G92" t="str">
        <f>+Ordningsstamdata!$B$5</f>
        <v>POFG</v>
      </c>
      <c r="H92" t="str">
        <f>+Ordningsstamdata!$C$5</f>
        <v>POFG2023112</v>
      </c>
      <c r="I92" t="str">
        <f>+Ordningsstamdata!$D$5</f>
        <v>xx</v>
      </c>
      <c r="J92">
        <f>+VLOOKUP(A92,'Performancerap. ansøger'!A93:J579,6,FALSE)</f>
        <v>0</v>
      </c>
      <c r="K92" s="207">
        <v>4</v>
      </c>
      <c r="L92" t="s">
        <v>360</v>
      </c>
      <c r="M92">
        <f>IF(VLOOKUP(A230,'Performancerap. ansøger'!A230:J716,5,FALSE)="2) Ansøgning om udbetaling","HK1155",0)</f>
        <v>0</v>
      </c>
      <c r="N92" s="13" t="str">
        <f>+IF(M92="1) Ansøgning om tilsagn",+Ordningsstamdata!$E$5,+Ordningsstamdata!$F$5)</f>
        <v>yy</v>
      </c>
      <c r="O92" s="13" t="str">
        <f>+Ordningsstamdata!$J$5</f>
        <v>DD-MM-YYYY</v>
      </c>
      <c r="P92" s="13" t="str">
        <f>+Ordningsstamdata!$I$5</f>
        <v>080202010000350000001000232</v>
      </c>
      <c r="S92" s="20">
        <f>VLOOKUP(A92,'Performancerap. ansøger'!A93:J579,9,FALSE)</f>
        <v>0</v>
      </c>
      <c r="X92" t="e">
        <f>+IF(M92="1) Ansøgning om tilsagn",+IF(J92=Ordningsstamdata!$H$5,"Ansøger","Projektdeltager"),tjek)</f>
        <v>#NAME?</v>
      </c>
      <c r="Y92">
        <f>VLOOKUP(A92,'Performancerap. ansøger'!A93:J579,10,FALSE)</f>
        <v>0</v>
      </c>
      <c r="Z92" t="e">
        <f>+VLOOKUP(F92,'Dropdown og data'!D:E,2,FALSE)</f>
        <v>#N/A</v>
      </c>
    </row>
    <row r="93" spans="1:26" x14ac:dyDescent="0.25">
      <c r="A93" t="str">
        <f>+'Performancerap. ansøger'!A92</f>
        <v>-</v>
      </c>
      <c r="B93" t="str">
        <f>+'Performancerap. ansøger'!G94</f>
        <v/>
      </c>
      <c r="D93" t="s">
        <v>359</v>
      </c>
      <c r="E93" s="205">
        <f>VLOOKUP(A93,'Performancerap. ansøger'!A94:J580,3,FALSE)</f>
        <v>0</v>
      </c>
      <c r="F93">
        <f>VLOOKUP(A93,'Performancerap. ansøger'!A94:J580,8,FALSE)</f>
        <v>0</v>
      </c>
      <c r="G93" t="str">
        <f>+Ordningsstamdata!$B$5</f>
        <v>POFG</v>
      </c>
      <c r="H93" t="str">
        <f>+Ordningsstamdata!$C$5</f>
        <v>POFG2023112</v>
      </c>
      <c r="I93" t="str">
        <f>+Ordningsstamdata!$D$5</f>
        <v>xx</v>
      </c>
      <c r="J93">
        <f>+VLOOKUP(A93,'Performancerap. ansøger'!A94:J580,6,FALSE)</f>
        <v>0</v>
      </c>
      <c r="K93" s="207">
        <v>4</v>
      </c>
      <c r="L93" t="s">
        <v>360</v>
      </c>
      <c r="M93">
        <f>IF(VLOOKUP(A231,'Performancerap. ansøger'!A231:J717,5,FALSE)="2) Ansøgning om udbetaling","HK1155",0)</f>
        <v>0</v>
      </c>
      <c r="N93" s="13" t="str">
        <f>+IF(M93="1) Ansøgning om tilsagn",+Ordningsstamdata!$E$5,+Ordningsstamdata!$F$5)</f>
        <v>yy</v>
      </c>
      <c r="O93" s="13" t="str">
        <f>+Ordningsstamdata!$J$5</f>
        <v>DD-MM-YYYY</v>
      </c>
      <c r="P93" s="13" t="str">
        <f>+Ordningsstamdata!$I$5</f>
        <v>080202010000350000001000232</v>
      </c>
      <c r="S93" s="20">
        <f>VLOOKUP(A93,'Performancerap. ansøger'!A94:J580,9,FALSE)</f>
        <v>0</v>
      </c>
      <c r="X93" t="e">
        <f>+IF(M93="1) Ansøgning om tilsagn",+IF(J93=Ordningsstamdata!$H$5,"Ansøger","Projektdeltager"),tjek)</f>
        <v>#NAME?</v>
      </c>
      <c r="Y93">
        <f>VLOOKUP(A93,'Performancerap. ansøger'!A94:J580,10,FALSE)</f>
        <v>0</v>
      </c>
      <c r="Z93" t="e">
        <f>+VLOOKUP(F93,'Dropdown og data'!D:E,2,FALSE)</f>
        <v>#N/A</v>
      </c>
    </row>
    <row r="94" spans="1:26" x14ac:dyDescent="0.25">
      <c r="A94" t="str">
        <f>+'Performancerap. ansøger'!A93</f>
        <v>-</v>
      </c>
      <c r="B94" t="str">
        <f>+'Performancerap. ansøger'!G95</f>
        <v/>
      </c>
      <c r="D94" t="s">
        <v>359</v>
      </c>
      <c r="E94" s="205">
        <f>VLOOKUP(A94,'Performancerap. ansøger'!A95:J581,3,FALSE)</f>
        <v>0</v>
      </c>
      <c r="F94">
        <f>VLOOKUP(A94,'Performancerap. ansøger'!A95:J581,8,FALSE)</f>
        <v>0</v>
      </c>
      <c r="G94" t="str">
        <f>+Ordningsstamdata!$B$5</f>
        <v>POFG</v>
      </c>
      <c r="H94" t="str">
        <f>+Ordningsstamdata!$C$5</f>
        <v>POFG2023112</v>
      </c>
      <c r="I94" t="str">
        <f>+Ordningsstamdata!$D$5</f>
        <v>xx</v>
      </c>
      <c r="J94">
        <f>+VLOOKUP(A94,'Performancerap. ansøger'!A95:J581,6,FALSE)</f>
        <v>0</v>
      </c>
      <c r="K94" s="207">
        <v>4</v>
      </c>
      <c r="L94" t="s">
        <v>360</v>
      </c>
      <c r="M94">
        <f>IF(VLOOKUP(A232,'Performancerap. ansøger'!A232:J718,5,FALSE)="2) Ansøgning om udbetaling","HK1155",0)</f>
        <v>0</v>
      </c>
      <c r="N94" s="13" t="str">
        <f>+IF(M94="1) Ansøgning om tilsagn",+Ordningsstamdata!$E$5,+Ordningsstamdata!$F$5)</f>
        <v>yy</v>
      </c>
      <c r="O94" s="13" t="str">
        <f>+Ordningsstamdata!$J$5</f>
        <v>DD-MM-YYYY</v>
      </c>
      <c r="P94" s="13" t="str">
        <f>+Ordningsstamdata!$I$5</f>
        <v>080202010000350000001000232</v>
      </c>
      <c r="S94" s="20">
        <f>VLOOKUP(A94,'Performancerap. ansøger'!A95:J581,9,FALSE)</f>
        <v>0</v>
      </c>
      <c r="X94" t="e">
        <f>+IF(M94="1) Ansøgning om tilsagn",+IF(J94=Ordningsstamdata!$H$5,"Ansøger","Projektdeltager"),tjek)</f>
        <v>#NAME?</v>
      </c>
      <c r="Y94">
        <f>VLOOKUP(A94,'Performancerap. ansøger'!A95:J581,10,FALSE)</f>
        <v>0</v>
      </c>
      <c r="Z94" t="e">
        <f>+VLOOKUP(F94,'Dropdown og data'!D:E,2,FALSE)</f>
        <v>#N/A</v>
      </c>
    </row>
    <row r="95" spans="1:26" x14ac:dyDescent="0.25">
      <c r="A95" t="str">
        <f>+'Performancerap. ansøger'!A94</f>
        <v>-</v>
      </c>
      <c r="B95" t="str">
        <f>+'Performancerap. ansøger'!G96</f>
        <v/>
      </c>
      <c r="D95" t="s">
        <v>359</v>
      </c>
      <c r="E95" s="205">
        <f>VLOOKUP(A95,'Performancerap. ansøger'!A96:J582,3,FALSE)</f>
        <v>0</v>
      </c>
      <c r="F95">
        <f>VLOOKUP(A95,'Performancerap. ansøger'!A96:J582,8,FALSE)</f>
        <v>0</v>
      </c>
      <c r="G95" t="str">
        <f>+Ordningsstamdata!$B$5</f>
        <v>POFG</v>
      </c>
      <c r="H95" t="str">
        <f>+Ordningsstamdata!$C$5</f>
        <v>POFG2023112</v>
      </c>
      <c r="I95" t="str">
        <f>+Ordningsstamdata!$D$5</f>
        <v>xx</v>
      </c>
      <c r="J95">
        <f>+VLOOKUP(A95,'Performancerap. ansøger'!A96:J582,6,FALSE)</f>
        <v>0</v>
      </c>
      <c r="K95" s="207">
        <v>4</v>
      </c>
      <c r="L95" t="s">
        <v>360</v>
      </c>
      <c r="M95">
        <f>IF(VLOOKUP(A233,'Performancerap. ansøger'!A233:J719,5,FALSE)="2) Ansøgning om udbetaling","HK1155",0)</f>
        <v>0</v>
      </c>
      <c r="N95" s="13" t="str">
        <f>+IF(M95="1) Ansøgning om tilsagn",+Ordningsstamdata!$E$5,+Ordningsstamdata!$F$5)</f>
        <v>yy</v>
      </c>
      <c r="O95" s="13" t="str">
        <f>+Ordningsstamdata!$J$5</f>
        <v>DD-MM-YYYY</v>
      </c>
      <c r="P95" s="13" t="str">
        <f>+Ordningsstamdata!$I$5</f>
        <v>080202010000350000001000232</v>
      </c>
      <c r="S95" s="20">
        <f>VLOOKUP(A95,'Performancerap. ansøger'!A96:J582,9,FALSE)</f>
        <v>0</v>
      </c>
      <c r="X95" t="e">
        <f>+IF(M95="1) Ansøgning om tilsagn",+IF(J95=Ordningsstamdata!$H$5,"Ansøger","Projektdeltager"),tjek)</f>
        <v>#NAME?</v>
      </c>
      <c r="Y95">
        <f>VLOOKUP(A95,'Performancerap. ansøger'!A96:J582,10,FALSE)</f>
        <v>0</v>
      </c>
      <c r="Z95" t="e">
        <f>+VLOOKUP(F95,'Dropdown og data'!D:E,2,FALSE)</f>
        <v>#N/A</v>
      </c>
    </row>
    <row r="96" spans="1:26" x14ac:dyDescent="0.25">
      <c r="A96" t="str">
        <f>+'Performancerap. ansøger'!A95</f>
        <v>-</v>
      </c>
      <c r="B96" t="str">
        <f>+'Performancerap. ansøger'!G97</f>
        <v/>
      </c>
      <c r="D96" t="s">
        <v>359</v>
      </c>
      <c r="E96" s="205">
        <f>VLOOKUP(A96,'Performancerap. ansøger'!A97:J583,3,FALSE)</f>
        <v>0</v>
      </c>
      <c r="F96">
        <f>VLOOKUP(A96,'Performancerap. ansøger'!A97:J583,8,FALSE)</f>
        <v>0</v>
      </c>
      <c r="G96" t="str">
        <f>+Ordningsstamdata!$B$5</f>
        <v>POFG</v>
      </c>
      <c r="H96" t="str">
        <f>+Ordningsstamdata!$C$5</f>
        <v>POFG2023112</v>
      </c>
      <c r="I96" t="str">
        <f>+Ordningsstamdata!$D$5</f>
        <v>xx</v>
      </c>
      <c r="J96">
        <f>+VLOOKUP(A96,'Performancerap. ansøger'!A97:J583,6,FALSE)</f>
        <v>0</v>
      </c>
      <c r="K96" s="207">
        <v>4</v>
      </c>
      <c r="L96" t="s">
        <v>360</v>
      </c>
      <c r="M96">
        <f>IF(VLOOKUP(A234,'Performancerap. ansøger'!A234:J720,5,FALSE)="2) Ansøgning om udbetaling","HK1155",0)</f>
        <v>0</v>
      </c>
      <c r="N96" s="13" t="str">
        <f>+IF(M96="1) Ansøgning om tilsagn",+Ordningsstamdata!$E$5,+Ordningsstamdata!$F$5)</f>
        <v>yy</v>
      </c>
      <c r="O96" s="13" t="str">
        <f>+Ordningsstamdata!$J$5</f>
        <v>DD-MM-YYYY</v>
      </c>
      <c r="P96" s="13" t="str">
        <f>+Ordningsstamdata!$I$5</f>
        <v>080202010000350000001000232</v>
      </c>
      <c r="S96" s="20">
        <f>VLOOKUP(A96,'Performancerap. ansøger'!A97:J583,9,FALSE)</f>
        <v>0</v>
      </c>
      <c r="X96" t="e">
        <f>+IF(M96="1) Ansøgning om tilsagn",+IF(J96=Ordningsstamdata!$H$5,"Ansøger","Projektdeltager"),tjek)</f>
        <v>#NAME?</v>
      </c>
      <c r="Y96">
        <f>VLOOKUP(A96,'Performancerap. ansøger'!A97:J583,10,FALSE)</f>
        <v>0</v>
      </c>
      <c r="Z96" t="e">
        <f>+VLOOKUP(F96,'Dropdown og data'!D:E,2,FALSE)</f>
        <v>#N/A</v>
      </c>
    </row>
    <row r="97" spans="1:26" x14ac:dyDescent="0.25">
      <c r="A97" t="str">
        <f>+'Performancerap. ansøger'!A96</f>
        <v>-</v>
      </c>
      <c r="B97" t="str">
        <f>+'Performancerap. ansøger'!G98</f>
        <v/>
      </c>
      <c r="D97" t="s">
        <v>359</v>
      </c>
      <c r="E97" s="205">
        <f>VLOOKUP(A97,'Performancerap. ansøger'!A98:J584,3,FALSE)</f>
        <v>0</v>
      </c>
      <c r="F97">
        <f>VLOOKUP(A97,'Performancerap. ansøger'!A98:J584,8,FALSE)</f>
        <v>0</v>
      </c>
      <c r="G97" t="str">
        <f>+Ordningsstamdata!$B$5</f>
        <v>POFG</v>
      </c>
      <c r="H97" t="str">
        <f>+Ordningsstamdata!$C$5</f>
        <v>POFG2023112</v>
      </c>
      <c r="I97" t="str">
        <f>+Ordningsstamdata!$D$5</f>
        <v>xx</v>
      </c>
      <c r="J97">
        <f>+VLOOKUP(A97,'Performancerap. ansøger'!A98:J584,6,FALSE)</f>
        <v>0</v>
      </c>
      <c r="K97" s="207">
        <v>4</v>
      </c>
      <c r="L97" t="s">
        <v>360</v>
      </c>
      <c r="M97">
        <f>IF(VLOOKUP(A235,'Performancerap. ansøger'!A235:J721,5,FALSE)="2) Ansøgning om udbetaling","HK1155",0)</f>
        <v>0</v>
      </c>
      <c r="N97" s="13" t="str">
        <f>+IF(M97="1) Ansøgning om tilsagn",+Ordningsstamdata!$E$5,+Ordningsstamdata!$F$5)</f>
        <v>yy</v>
      </c>
      <c r="O97" s="13" t="str">
        <f>+Ordningsstamdata!$J$5</f>
        <v>DD-MM-YYYY</v>
      </c>
      <c r="P97" s="13" t="str">
        <f>+Ordningsstamdata!$I$5</f>
        <v>080202010000350000001000232</v>
      </c>
      <c r="S97" s="20">
        <f>VLOOKUP(A97,'Performancerap. ansøger'!A98:J584,9,FALSE)</f>
        <v>0</v>
      </c>
      <c r="X97" t="e">
        <f>+IF(M97="1) Ansøgning om tilsagn",+IF(J97=Ordningsstamdata!$H$5,"Ansøger","Projektdeltager"),tjek)</f>
        <v>#NAME?</v>
      </c>
      <c r="Y97">
        <f>VLOOKUP(A97,'Performancerap. ansøger'!A98:J584,10,FALSE)</f>
        <v>0</v>
      </c>
      <c r="Z97" t="e">
        <f>+VLOOKUP(F97,'Dropdown og data'!D:E,2,FALSE)</f>
        <v>#N/A</v>
      </c>
    </row>
    <row r="98" spans="1:26" x14ac:dyDescent="0.25">
      <c r="A98" t="str">
        <f>+'Performancerap. ansøger'!A97</f>
        <v>-</v>
      </c>
      <c r="B98" t="str">
        <f>+'Performancerap. ansøger'!G99</f>
        <v/>
      </c>
      <c r="D98" t="s">
        <v>359</v>
      </c>
      <c r="E98" s="205">
        <f>VLOOKUP(A98,'Performancerap. ansøger'!A99:J585,3,FALSE)</f>
        <v>0</v>
      </c>
      <c r="F98">
        <f>VLOOKUP(A98,'Performancerap. ansøger'!A99:J585,8,FALSE)</f>
        <v>0</v>
      </c>
      <c r="G98" t="str">
        <f>+Ordningsstamdata!$B$5</f>
        <v>POFG</v>
      </c>
      <c r="H98" t="str">
        <f>+Ordningsstamdata!$C$5</f>
        <v>POFG2023112</v>
      </c>
      <c r="I98" t="str">
        <f>+Ordningsstamdata!$D$5</f>
        <v>xx</v>
      </c>
      <c r="J98">
        <f>+VLOOKUP(A98,'Performancerap. ansøger'!A99:J585,6,FALSE)</f>
        <v>0</v>
      </c>
      <c r="K98" s="207">
        <v>4</v>
      </c>
      <c r="L98" t="s">
        <v>360</v>
      </c>
      <c r="M98">
        <f>IF(VLOOKUP(A236,'Performancerap. ansøger'!A236:J722,5,FALSE)="2) Ansøgning om udbetaling","HK1155",0)</f>
        <v>0</v>
      </c>
      <c r="N98" s="13" t="str">
        <f>+IF(M98="1) Ansøgning om tilsagn",+Ordningsstamdata!$E$5,+Ordningsstamdata!$F$5)</f>
        <v>yy</v>
      </c>
      <c r="O98" s="13" t="str">
        <f>+Ordningsstamdata!$J$5</f>
        <v>DD-MM-YYYY</v>
      </c>
      <c r="P98" s="13" t="str">
        <f>+Ordningsstamdata!$I$5</f>
        <v>080202010000350000001000232</v>
      </c>
      <c r="S98" s="20">
        <f>VLOOKUP(A98,'Performancerap. ansøger'!A99:J585,9,FALSE)</f>
        <v>0</v>
      </c>
      <c r="X98" t="e">
        <f>+IF(M98="1) Ansøgning om tilsagn",+IF(J98=Ordningsstamdata!$H$5,"Ansøger","Projektdeltager"),tjek)</f>
        <v>#NAME?</v>
      </c>
      <c r="Y98">
        <f>VLOOKUP(A98,'Performancerap. ansøger'!A99:J585,10,FALSE)</f>
        <v>0</v>
      </c>
      <c r="Z98" t="e">
        <f>+VLOOKUP(F98,'Dropdown og data'!D:E,2,FALSE)</f>
        <v>#N/A</v>
      </c>
    </row>
    <row r="99" spans="1:26" x14ac:dyDescent="0.25">
      <c r="A99" t="str">
        <f>+'Performancerap. ansøger'!A98</f>
        <v>-</v>
      </c>
      <c r="B99" t="str">
        <f>+'Performancerap. ansøger'!G100</f>
        <v/>
      </c>
      <c r="D99" t="s">
        <v>359</v>
      </c>
      <c r="E99" s="205">
        <f>VLOOKUP(A99,'Performancerap. ansøger'!A100:J586,3,FALSE)</f>
        <v>0</v>
      </c>
      <c r="F99">
        <f>VLOOKUP(A99,'Performancerap. ansøger'!A100:J586,8,FALSE)</f>
        <v>0</v>
      </c>
      <c r="G99" t="str">
        <f>+Ordningsstamdata!$B$5</f>
        <v>POFG</v>
      </c>
      <c r="H99" t="str">
        <f>+Ordningsstamdata!$C$5</f>
        <v>POFG2023112</v>
      </c>
      <c r="I99" t="str">
        <f>+Ordningsstamdata!$D$5</f>
        <v>xx</v>
      </c>
      <c r="J99">
        <f>+VLOOKUP(A99,'Performancerap. ansøger'!A100:J586,6,FALSE)</f>
        <v>0</v>
      </c>
      <c r="K99" s="207">
        <v>4</v>
      </c>
      <c r="L99" t="s">
        <v>360</v>
      </c>
      <c r="M99">
        <f>IF(VLOOKUP(A237,'Performancerap. ansøger'!A237:J723,5,FALSE)="2) Ansøgning om udbetaling","HK1155",0)</f>
        <v>0</v>
      </c>
      <c r="N99" s="13" t="str">
        <f>+IF(M99="1) Ansøgning om tilsagn",+Ordningsstamdata!$E$5,+Ordningsstamdata!$F$5)</f>
        <v>yy</v>
      </c>
      <c r="O99" s="13" t="str">
        <f>+Ordningsstamdata!$J$5</f>
        <v>DD-MM-YYYY</v>
      </c>
      <c r="P99" s="13" t="str">
        <f>+Ordningsstamdata!$I$5</f>
        <v>080202010000350000001000232</v>
      </c>
      <c r="S99" s="20">
        <f>VLOOKUP(A99,'Performancerap. ansøger'!A100:J586,9,FALSE)</f>
        <v>0</v>
      </c>
      <c r="X99" t="e">
        <f>+IF(M99="1) Ansøgning om tilsagn",+IF(J99=Ordningsstamdata!$H$5,"Ansøger","Projektdeltager"),tjek)</f>
        <v>#NAME?</v>
      </c>
      <c r="Y99">
        <f>VLOOKUP(A99,'Performancerap. ansøger'!A100:J586,10,FALSE)</f>
        <v>0</v>
      </c>
      <c r="Z99" t="e">
        <f>+VLOOKUP(F99,'Dropdown og data'!D:E,2,FALSE)</f>
        <v>#N/A</v>
      </c>
    </row>
    <row r="100" spans="1:26" x14ac:dyDescent="0.25">
      <c r="A100" t="str">
        <f>+'Performancerap. ansøger'!A99</f>
        <v>-</v>
      </c>
      <c r="B100" t="str">
        <f>+'Performancerap. ansøger'!G101</f>
        <v/>
      </c>
      <c r="D100" t="s">
        <v>359</v>
      </c>
      <c r="E100" s="205">
        <f>VLOOKUP(A100,'Performancerap. ansøger'!A101:J587,3,FALSE)</f>
        <v>0</v>
      </c>
      <c r="F100">
        <f>VLOOKUP(A100,'Performancerap. ansøger'!A101:J587,8,FALSE)</f>
        <v>0</v>
      </c>
      <c r="G100" t="str">
        <f>+Ordningsstamdata!$B$5</f>
        <v>POFG</v>
      </c>
      <c r="H100" t="str">
        <f>+Ordningsstamdata!$C$5</f>
        <v>POFG2023112</v>
      </c>
      <c r="I100" t="str">
        <f>+Ordningsstamdata!$D$5</f>
        <v>xx</v>
      </c>
      <c r="J100">
        <f>+VLOOKUP(A100,'Performancerap. ansøger'!A101:J587,6,FALSE)</f>
        <v>0</v>
      </c>
      <c r="K100" s="207">
        <v>4</v>
      </c>
      <c r="L100" t="s">
        <v>360</v>
      </c>
      <c r="M100">
        <f>IF(VLOOKUP(A238,'Performancerap. ansøger'!A238:J724,5,FALSE)="2) Ansøgning om udbetaling","HK1155",0)</f>
        <v>0</v>
      </c>
      <c r="N100" s="13" t="str">
        <f>+IF(M100="1) Ansøgning om tilsagn",+Ordningsstamdata!$E$5,+Ordningsstamdata!$F$5)</f>
        <v>yy</v>
      </c>
      <c r="O100" s="13" t="str">
        <f>+Ordningsstamdata!$J$5</f>
        <v>DD-MM-YYYY</v>
      </c>
      <c r="P100" s="13" t="str">
        <f>+Ordningsstamdata!$I$5</f>
        <v>080202010000350000001000232</v>
      </c>
      <c r="S100" s="20">
        <f>VLOOKUP(A100,'Performancerap. ansøger'!A101:J587,9,FALSE)</f>
        <v>0</v>
      </c>
      <c r="X100" t="e">
        <f>+IF(M100="1) Ansøgning om tilsagn",+IF(J100=Ordningsstamdata!$H$5,"Ansøger","Projektdeltager"),tjek)</f>
        <v>#NAME?</v>
      </c>
      <c r="Y100">
        <f>VLOOKUP(A100,'Performancerap. ansøger'!A101:J587,10,FALSE)</f>
        <v>0</v>
      </c>
      <c r="Z100" t="e">
        <f>+VLOOKUP(F100,'Dropdown og data'!D:E,2,FALSE)</f>
        <v>#N/A</v>
      </c>
    </row>
    <row r="101" spans="1:26" x14ac:dyDescent="0.25">
      <c r="A101" t="str">
        <f>+'Performancerap. ansøger'!A100</f>
        <v>-</v>
      </c>
      <c r="B101" t="str">
        <f>+'Performancerap. ansøger'!G102</f>
        <v/>
      </c>
      <c r="D101" t="s">
        <v>359</v>
      </c>
      <c r="E101" s="205">
        <f>VLOOKUP(A101,'Performancerap. ansøger'!A102:J588,3,FALSE)</f>
        <v>0</v>
      </c>
      <c r="F101">
        <f>VLOOKUP(A101,'Performancerap. ansøger'!A102:J588,8,FALSE)</f>
        <v>0</v>
      </c>
      <c r="G101" t="str">
        <f>+Ordningsstamdata!$B$5</f>
        <v>POFG</v>
      </c>
      <c r="H101" t="str">
        <f>+Ordningsstamdata!$C$5</f>
        <v>POFG2023112</v>
      </c>
      <c r="I101" t="str">
        <f>+Ordningsstamdata!$D$5</f>
        <v>xx</v>
      </c>
      <c r="J101">
        <f>+VLOOKUP(A101,'Performancerap. ansøger'!A102:J588,6,FALSE)</f>
        <v>0</v>
      </c>
      <c r="K101" s="207">
        <v>4</v>
      </c>
      <c r="L101" t="s">
        <v>360</v>
      </c>
      <c r="M101" t="e">
        <f>IF(VLOOKUP(A239,'Performancerap. ansøger'!A239:J725,5,FALSE)="2) Ansøgning om udbetaling","HK1155",0)</f>
        <v>#N/A</v>
      </c>
      <c r="N101" s="13" t="e">
        <f>+IF(M101="1) Ansøgning om tilsagn",+Ordningsstamdata!$E$5,+Ordningsstamdata!$F$5)</f>
        <v>#N/A</v>
      </c>
      <c r="O101" s="13" t="str">
        <f>+Ordningsstamdata!$J$5</f>
        <v>DD-MM-YYYY</v>
      </c>
      <c r="P101" s="13" t="str">
        <f>+Ordningsstamdata!$I$5</f>
        <v>080202010000350000001000232</v>
      </c>
      <c r="S101" s="20">
        <f>VLOOKUP(A101,'Performancerap. ansøger'!A102:J588,9,FALSE)</f>
        <v>0</v>
      </c>
      <c r="X101" t="e">
        <f>+IF(M101="1) Ansøgning om tilsagn",+IF(J101=Ordningsstamdata!$H$5,"Ansøger","Projektdeltager"),tjek)</f>
        <v>#N/A</v>
      </c>
      <c r="Y101">
        <f>VLOOKUP(A101,'Performancerap. ansøger'!A102:J588,10,FALSE)</f>
        <v>0</v>
      </c>
      <c r="Z101" t="e">
        <f>+VLOOKUP(F101,'Dropdown og data'!D:E,2,FALSE)</f>
        <v>#N/A</v>
      </c>
    </row>
    <row r="102" spans="1:26" x14ac:dyDescent="0.25">
      <c r="A102" t="str">
        <f>+'Performancerap. ansøger'!A101</f>
        <v>-</v>
      </c>
      <c r="B102" t="str">
        <f>+'Performancerap. ansøger'!G103</f>
        <v/>
      </c>
      <c r="D102" t="s">
        <v>359</v>
      </c>
      <c r="E102" s="205">
        <f>VLOOKUP(A102,'Performancerap. ansøger'!A103:J589,3,FALSE)</f>
        <v>0</v>
      </c>
      <c r="F102">
        <f>VLOOKUP(A102,'Performancerap. ansøger'!A103:J589,8,FALSE)</f>
        <v>0</v>
      </c>
      <c r="G102" t="str">
        <f>+Ordningsstamdata!$B$5</f>
        <v>POFG</v>
      </c>
      <c r="H102" t="str">
        <f>+Ordningsstamdata!$C$5</f>
        <v>POFG2023112</v>
      </c>
      <c r="I102" t="str">
        <f>+Ordningsstamdata!$D$5</f>
        <v>xx</v>
      </c>
      <c r="J102">
        <f>+VLOOKUP(A102,'Performancerap. ansøger'!A103:J589,6,FALSE)</f>
        <v>0</v>
      </c>
      <c r="K102" s="207">
        <v>4</v>
      </c>
      <c r="L102" t="s">
        <v>360</v>
      </c>
      <c r="M102" t="e">
        <f>IF(VLOOKUP(A240,'Performancerap. ansøger'!A240:J726,5,FALSE)="2) Ansøgning om udbetaling","HK1155",0)</f>
        <v>#N/A</v>
      </c>
      <c r="N102" s="13" t="e">
        <f>+IF(M102="1) Ansøgning om tilsagn",+Ordningsstamdata!$E$5,+Ordningsstamdata!$F$5)</f>
        <v>#N/A</v>
      </c>
      <c r="O102" s="13" t="str">
        <f>+Ordningsstamdata!$J$5</f>
        <v>DD-MM-YYYY</v>
      </c>
      <c r="P102" s="13" t="str">
        <f>+Ordningsstamdata!$I$5</f>
        <v>080202010000350000001000232</v>
      </c>
      <c r="S102" s="20">
        <f>VLOOKUP(A102,'Performancerap. ansøger'!A103:J589,9,FALSE)</f>
        <v>0</v>
      </c>
      <c r="X102" t="e">
        <f>+IF(M102="1) Ansøgning om tilsagn",+IF(J102=Ordningsstamdata!$H$5,"Ansøger","Projektdeltager"),tjek)</f>
        <v>#N/A</v>
      </c>
      <c r="Y102">
        <f>VLOOKUP(A102,'Performancerap. ansøger'!A103:J589,10,FALSE)</f>
        <v>0</v>
      </c>
      <c r="Z102" t="e">
        <f>+VLOOKUP(F102,'Dropdown og data'!D:E,2,FALSE)</f>
        <v>#N/A</v>
      </c>
    </row>
    <row r="103" spans="1:26" x14ac:dyDescent="0.25">
      <c r="A103" t="str">
        <f>+'Performancerap. ansøger'!A102</f>
        <v>-</v>
      </c>
      <c r="B103" t="str">
        <f>+'Performancerap. ansøger'!G104</f>
        <v/>
      </c>
      <c r="D103" t="s">
        <v>359</v>
      </c>
      <c r="E103" s="205">
        <f>VLOOKUP(A103,'Performancerap. ansøger'!A104:J590,3,FALSE)</f>
        <v>0</v>
      </c>
      <c r="F103">
        <f>VLOOKUP(A103,'Performancerap. ansøger'!A104:J590,8,FALSE)</f>
        <v>0</v>
      </c>
      <c r="G103" t="str">
        <f>+Ordningsstamdata!$B$5</f>
        <v>POFG</v>
      </c>
      <c r="H103" t="str">
        <f>+Ordningsstamdata!$C$5</f>
        <v>POFG2023112</v>
      </c>
      <c r="I103" t="str">
        <f>+Ordningsstamdata!$D$5</f>
        <v>xx</v>
      </c>
      <c r="J103">
        <f>+VLOOKUP(A103,'Performancerap. ansøger'!A104:J590,6,FALSE)</f>
        <v>0</v>
      </c>
      <c r="K103" s="207">
        <v>4</v>
      </c>
      <c r="L103" t="s">
        <v>360</v>
      </c>
      <c r="M103" t="e">
        <f>IF(VLOOKUP(A241,'Performancerap. ansøger'!A241:J727,5,FALSE)="2) Ansøgning om udbetaling","HK1155",0)</f>
        <v>#N/A</v>
      </c>
      <c r="N103" s="13" t="e">
        <f>+IF(M103="1) Ansøgning om tilsagn",+Ordningsstamdata!$E$5,+Ordningsstamdata!$F$5)</f>
        <v>#N/A</v>
      </c>
      <c r="O103" s="13" t="str">
        <f>+Ordningsstamdata!$J$5</f>
        <v>DD-MM-YYYY</v>
      </c>
      <c r="P103" s="13" t="str">
        <f>+Ordningsstamdata!$I$5</f>
        <v>080202010000350000001000232</v>
      </c>
      <c r="S103" s="20">
        <f>VLOOKUP(A103,'Performancerap. ansøger'!A104:J590,9,FALSE)</f>
        <v>0</v>
      </c>
      <c r="X103" t="e">
        <f>+IF(M103="1) Ansøgning om tilsagn",+IF(J103=Ordningsstamdata!$H$5,"Ansøger","Projektdeltager"),tjek)</f>
        <v>#N/A</v>
      </c>
      <c r="Y103">
        <f>VLOOKUP(A103,'Performancerap. ansøger'!A104:J590,10,FALSE)</f>
        <v>0</v>
      </c>
      <c r="Z103" t="e">
        <f>+VLOOKUP(F103,'Dropdown og data'!D:E,2,FALSE)</f>
        <v>#N/A</v>
      </c>
    </row>
    <row r="104" spans="1:26" x14ac:dyDescent="0.25">
      <c r="A104" t="str">
        <f>+'Performancerap. ansøger'!A103</f>
        <v>-</v>
      </c>
      <c r="B104" t="str">
        <f>+'Performancerap. ansøger'!G105</f>
        <v/>
      </c>
      <c r="D104" t="s">
        <v>359</v>
      </c>
      <c r="E104" s="205">
        <f>VLOOKUP(A104,'Performancerap. ansøger'!A105:J591,3,FALSE)</f>
        <v>0</v>
      </c>
      <c r="F104">
        <f>VLOOKUP(A104,'Performancerap. ansøger'!A105:J591,8,FALSE)</f>
        <v>0</v>
      </c>
      <c r="G104" t="str">
        <f>+Ordningsstamdata!$B$5</f>
        <v>POFG</v>
      </c>
      <c r="H104" t="str">
        <f>+Ordningsstamdata!$C$5</f>
        <v>POFG2023112</v>
      </c>
      <c r="I104" t="str">
        <f>+Ordningsstamdata!$D$5</f>
        <v>xx</v>
      </c>
      <c r="J104">
        <f>+VLOOKUP(A104,'Performancerap. ansøger'!A105:J591,6,FALSE)</f>
        <v>0</v>
      </c>
      <c r="K104" s="207">
        <v>4</v>
      </c>
      <c r="L104" t="s">
        <v>360</v>
      </c>
      <c r="M104" t="e">
        <f>IF(VLOOKUP(A242,'Performancerap. ansøger'!A242:J728,5,FALSE)="2) Ansøgning om udbetaling","HK1155",0)</f>
        <v>#N/A</v>
      </c>
      <c r="N104" s="13" t="e">
        <f>+IF(M104="1) Ansøgning om tilsagn",+Ordningsstamdata!$E$5,+Ordningsstamdata!$F$5)</f>
        <v>#N/A</v>
      </c>
      <c r="O104" s="13" t="str">
        <f>+Ordningsstamdata!$J$5</f>
        <v>DD-MM-YYYY</v>
      </c>
      <c r="P104" s="13" t="str">
        <f>+Ordningsstamdata!$I$5</f>
        <v>080202010000350000001000232</v>
      </c>
      <c r="S104" s="20">
        <f>VLOOKUP(A104,'Performancerap. ansøger'!A105:J591,9,FALSE)</f>
        <v>0</v>
      </c>
      <c r="X104" t="e">
        <f>+IF(M104="1) Ansøgning om tilsagn",+IF(J104=Ordningsstamdata!$H$5,"Ansøger","Projektdeltager"),tjek)</f>
        <v>#N/A</v>
      </c>
      <c r="Y104">
        <f>VLOOKUP(A104,'Performancerap. ansøger'!A105:J591,10,FALSE)</f>
        <v>0</v>
      </c>
      <c r="Z104" t="e">
        <f>+VLOOKUP(F104,'Dropdown og data'!D:E,2,FALSE)</f>
        <v>#N/A</v>
      </c>
    </row>
    <row r="105" spans="1:26" x14ac:dyDescent="0.25">
      <c r="A105" t="str">
        <f>+'Performancerap. ansøger'!A104</f>
        <v>-</v>
      </c>
      <c r="B105" t="str">
        <f>+'Performancerap. ansøger'!G106</f>
        <v/>
      </c>
      <c r="D105" t="s">
        <v>359</v>
      </c>
      <c r="E105" s="205">
        <f>VLOOKUP(A105,'Performancerap. ansøger'!A106:J592,3,FALSE)</f>
        <v>0</v>
      </c>
      <c r="F105">
        <f>VLOOKUP(A105,'Performancerap. ansøger'!A106:J592,8,FALSE)</f>
        <v>0</v>
      </c>
      <c r="G105" t="str">
        <f>+Ordningsstamdata!$B$5</f>
        <v>POFG</v>
      </c>
      <c r="H105" t="str">
        <f>+Ordningsstamdata!$C$5</f>
        <v>POFG2023112</v>
      </c>
      <c r="I105" t="str">
        <f>+Ordningsstamdata!$D$5</f>
        <v>xx</v>
      </c>
      <c r="J105">
        <f>+VLOOKUP(A105,'Performancerap. ansøger'!A106:J592,6,FALSE)</f>
        <v>0</v>
      </c>
      <c r="K105" s="207">
        <v>4</v>
      </c>
      <c r="L105" t="s">
        <v>360</v>
      </c>
      <c r="M105" t="e">
        <f>IF(VLOOKUP(A243,'Performancerap. ansøger'!A243:J729,5,FALSE)="2) Ansøgning om udbetaling","HK1155",0)</f>
        <v>#N/A</v>
      </c>
      <c r="N105" s="13" t="e">
        <f>+IF(M105="1) Ansøgning om tilsagn",+Ordningsstamdata!$E$5,+Ordningsstamdata!$F$5)</f>
        <v>#N/A</v>
      </c>
      <c r="O105" s="13" t="str">
        <f>+Ordningsstamdata!$J$5</f>
        <v>DD-MM-YYYY</v>
      </c>
      <c r="P105" s="13" t="str">
        <f>+Ordningsstamdata!$I$5</f>
        <v>080202010000350000001000232</v>
      </c>
      <c r="S105" s="20">
        <f>VLOOKUP(A105,'Performancerap. ansøger'!A106:J592,9,FALSE)</f>
        <v>0</v>
      </c>
      <c r="X105" t="e">
        <f>+IF(M105="1) Ansøgning om tilsagn",+IF(J105=Ordningsstamdata!$H$5,"Ansøger","Projektdeltager"),tjek)</f>
        <v>#N/A</v>
      </c>
      <c r="Y105">
        <f>VLOOKUP(A105,'Performancerap. ansøger'!A106:J592,10,FALSE)</f>
        <v>0</v>
      </c>
      <c r="Z105" t="e">
        <f>+VLOOKUP(F105,'Dropdown og data'!D:E,2,FALSE)</f>
        <v>#N/A</v>
      </c>
    </row>
    <row r="106" spans="1:26" x14ac:dyDescent="0.25">
      <c r="A106" t="str">
        <f>+'Performancerap. ansøger'!A105</f>
        <v>-</v>
      </c>
      <c r="B106" t="str">
        <f>+'Performancerap. ansøger'!G107</f>
        <v/>
      </c>
      <c r="D106" t="s">
        <v>359</v>
      </c>
      <c r="E106" s="205">
        <f>VLOOKUP(A106,'Performancerap. ansøger'!A107:J593,3,FALSE)</f>
        <v>0</v>
      </c>
      <c r="F106">
        <f>VLOOKUP(A106,'Performancerap. ansøger'!A107:J593,8,FALSE)</f>
        <v>0</v>
      </c>
      <c r="G106" t="str">
        <f>+Ordningsstamdata!$B$5</f>
        <v>POFG</v>
      </c>
      <c r="H106" t="str">
        <f>+Ordningsstamdata!$C$5</f>
        <v>POFG2023112</v>
      </c>
      <c r="I106" t="str">
        <f>+Ordningsstamdata!$D$5</f>
        <v>xx</v>
      </c>
      <c r="J106">
        <f>+VLOOKUP(A106,'Performancerap. ansøger'!A107:J593,6,FALSE)</f>
        <v>0</v>
      </c>
      <c r="K106" s="207">
        <v>4</v>
      </c>
      <c r="L106" t="s">
        <v>360</v>
      </c>
      <c r="M106" t="e">
        <f>IF(VLOOKUP(A244,'Performancerap. ansøger'!A244:J730,5,FALSE)="2) Ansøgning om udbetaling","HK1155",0)</f>
        <v>#N/A</v>
      </c>
      <c r="N106" s="13" t="e">
        <f>+IF(M106="1) Ansøgning om tilsagn",+Ordningsstamdata!$E$5,+Ordningsstamdata!$F$5)</f>
        <v>#N/A</v>
      </c>
      <c r="O106" s="13" t="str">
        <f>+Ordningsstamdata!$J$5</f>
        <v>DD-MM-YYYY</v>
      </c>
      <c r="P106" s="13" t="str">
        <f>+Ordningsstamdata!$I$5</f>
        <v>080202010000350000001000232</v>
      </c>
      <c r="S106" s="20">
        <f>VLOOKUP(A106,'Performancerap. ansøger'!A107:J593,9,FALSE)</f>
        <v>0</v>
      </c>
      <c r="X106" t="e">
        <f>+IF(M106="1) Ansøgning om tilsagn",+IF(J106=Ordningsstamdata!$H$5,"Ansøger","Projektdeltager"),tjek)</f>
        <v>#N/A</v>
      </c>
      <c r="Y106">
        <f>VLOOKUP(A106,'Performancerap. ansøger'!A107:J593,10,FALSE)</f>
        <v>0</v>
      </c>
      <c r="Z106" t="e">
        <f>+VLOOKUP(F106,'Dropdown og data'!D:E,2,FALSE)</f>
        <v>#N/A</v>
      </c>
    </row>
    <row r="107" spans="1:26" x14ac:dyDescent="0.25">
      <c r="A107" t="str">
        <f>+'Performancerap. ansøger'!A106</f>
        <v>-</v>
      </c>
      <c r="B107" t="str">
        <f>+'Performancerap. ansøger'!G108</f>
        <v/>
      </c>
      <c r="D107" t="s">
        <v>359</v>
      </c>
      <c r="E107" s="205">
        <f>VLOOKUP(A107,'Performancerap. ansøger'!A108:J594,3,FALSE)</f>
        <v>0</v>
      </c>
      <c r="F107">
        <f>VLOOKUP(A107,'Performancerap. ansøger'!A108:J594,8,FALSE)</f>
        <v>0</v>
      </c>
      <c r="G107" t="str">
        <f>+Ordningsstamdata!$B$5</f>
        <v>POFG</v>
      </c>
      <c r="H107" t="str">
        <f>+Ordningsstamdata!$C$5</f>
        <v>POFG2023112</v>
      </c>
      <c r="I107" t="str">
        <f>+Ordningsstamdata!$D$5</f>
        <v>xx</v>
      </c>
      <c r="J107">
        <f>+VLOOKUP(A107,'Performancerap. ansøger'!A108:J594,6,FALSE)</f>
        <v>0</v>
      </c>
      <c r="K107" s="207">
        <v>4</v>
      </c>
      <c r="L107" t="s">
        <v>360</v>
      </c>
      <c r="M107" t="e">
        <f>IF(VLOOKUP(A245,'Performancerap. ansøger'!A245:J731,5,FALSE)="2) Ansøgning om udbetaling","HK1155",0)</f>
        <v>#N/A</v>
      </c>
      <c r="N107" s="13" t="e">
        <f>+IF(M107="1) Ansøgning om tilsagn",+Ordningsstamdata!$E$5,+Ordningsstamdata!$F$5)</f>
        <v>#N/A</v>
      </c>
      <c r="O107" s="13" t="str">
        <f>+Ordningsstamdata!$J$5</f>
        <v>DD-MM-YYYY</v>
      </c>
      <c r="P107" s="13" t="str">
        <f>+Ordningsstamdata!$I$5</f>
        <v>080202010000350000001000232</v>
      </c>
      <c r="S107" s="20">
        <f>VLOOKUP(A107,'Performancerap. ansøger'!A108:J594,9,FALSE)</f>
        <v>0</v>
      </c>
      <c r="X107" t="e">
        <f>+IF(M107="1) Ansøgning om tilsagn",+IF(J107=Ordningsstamdata!$H$5,"Ansøger","Projektdeltager"),tjek)</f>
        <v>#N/A</v>
      </c>
      <c r="Y107">
        <f>VLOOKUP(A107,'Performancerap. ansøger'!A108:J594,10,FALSE)</f>
        <v>0</v>
      </c>
      <c r="Z107" t="e">
        <f>+VLOOKUP(F107,'Dropdown og data'!D:E,2,FALSE)</f>
        <v>#N/A</v>
      </c>
    </row>
    <row r="108" spans="1:26" x14ac:dyDescent="0.25">
      <c r="A108" t="str">
        <f>+'Performancerap. ansøger'!A107</f>
        <v>-</v>
      </c>
      <c r="B108" t="str">
        <f>+'Performancerap. ansøger'!G109</f>
        <v/>
      </c>
      <c r="D108" t="s">
        <v>359</v>
      </c>
      <c r="E108" s="205">
        <f>VLOOKUP(A108,'Performancerap. ansøger'!A109:J595,3,FALSE)</f>
        <v>0</v>
      </c>
      <c r="F108">
        <f>VLOOKUP(A108,'Performancerap. ansøger'!A109:J595,8,FALSE)</f>
        <v>0</v>
      </c>
      <c r="G108" t="str">
        <f>+Ordningsstamdata!$B$5</f>
        <v>POFG</v>
      </c>
      <c r="H108" t="str">
        <f>+Ordningsstamdata!$C$5</f>
        <v>POFG2023112</v>
      </c>
      <c r="I108" t="str">
        <f>+Ordningsstamdata!$D$5</f>
        <v>xx</v>
      </c>
      <c r="J108">
        <f>+VLOOKUP(A108,'Performancerap. ansøger'!A109:J595,6,FALSE)</f>
        <v>0</v>
      </c>
      <c r="K108" s="207">
        <v>4</v>
      </c>
      <c r="L108" t="s">
        <v>360</v>
      </c>
      <c r="M108" t="e">
        <f>IF(VLOOKUP(A246,'Performancerap. ansøger'!A246:J732,5,FALSE)="2) Ansøgning om udbetaling","HK1155",0)</f>
        <v>#N/A</v>
      </c>
      <c r="N108" s="13" t="e">
        <f>+IF(M108="1) Ansøgning om tilsagn",+Ordningsstamdata!$E$5,+Ordningsstamdata!$F$5)</f>
        <v>#N/A</v>
      </c>
      <c r="O108" s="13" t="str">
        <f>+Ordningsstamdata!$J$5</f>
        <v>DD-MM-YYYY</v>
      </c>
      <c r="P108" s="13" t="str">
        <f>+Ordningsstamdata!$I$5</f>
        <v>080202010000350000001000232</v>
      </c>
      <c r="S108" s="20">
        <f>VLOOKUP(A108,'Performancerap. ansøger'!A109:J595,9,FALSE)</f>
        <v>0</v>
      </c>
      <c r="X108" t="e">
        <f>+IF(M108="1) Ansøgning om tilsagn",+IF(J108=Ordningsstamdata!$H$5,"Ansøger","Projektdeltager"),tjek)</f>
        <v>#N/A</v>
      </c>
      <c r="Y108">
        <f>VLOOKUP(A108,'Performancerap. ansøger'!A109:J595,10,FALSE)</f>
        <v>0</v>
      </c>
      <c r="Z108" t="e">
        <f>+VLOOKUP(F108,'Dropdown og data'!D:E,2,FALSE)</f>
        <v>#N/A</v>
      </c>
    </row>
    <row r="109" spans="1:26" x14ac:dyDescent="0.25">
      <c r="A109" t="str">
        <f>+'Performancerap. ansøger'!A108</f>
        <v>-</v>
      </c>
      <c r="B109" t="str">
        <f>+'Performancerap. ansøger'!G110</f>
        <v/>
      </c>
      <c r="D109" t="s">
        <v>359</v>
      </c>
      <c r="E109" s="205">
        <f>VLOOKUP(A109,'Performancerap. ansøger'!A110:J596,3,FALSE)</f>
        <v>0</v>
      </c>
      <c r="F109">
        <f>VLOOKUP(A109,'Performancerap. ansøger'!A110:J596,8,FALSE)</f>
        <v>0</v>
      </c>
      <c r="G109" t="str">
        <f>+Ordningsstamdata!$B$5</f>
        <v>POFG</v>
      </c>
      <c r="H109" t="str">
        <f>+Ordningsstamdata!$C$5</f>
        <v>POFG2023112</v>
      </c>
      <c r="I109" t="str">
        <f>+Ordningsstamdata!$D$5</f>
        <v>xx</v>
      </c>
      <c r="J109">
        <f>+VLOOKUP(A109,'Performancerap. ansøger'!A110:J596,6,FALSE)</f>
        <v>0</v>
      </c>
      <c r="K109" s="207">
        <v>4</v>
      </c>
      <c r="L109" t="s">
        <v>360</v>
      </c>
      <c r="M109" t="e">
        <f>IF(VLOOKUP(A247,'Performancerap. ansøger'!A247:J733,5,FALSE)="2) Ansøgning om udbetaling","HK1155",0)</f>
        <v>#N/A</v>
      </c>
      <c r="N109" s="13" t="e">
        <f>+IF(M109="1) Ansøgning om tilsagn",+Ordningsstamdata!$E$5,+Ordningsstamdata!$F$5)</f>
        <v>#N/A</v>
      </c>
      <c r="O109" s="13" t="str">
        <f>+Ordningsstamdata!$J$5</f>
        <v>DD-MM-YYYY</v>
      </c>
      <c r="P109" s="13" t="str">
        <f>+Ordningsstamdata!$I$5</f>
        <v>080202010000350000001000232</v>
      </c>
      <c r="S109" s="20">
        <f>VLOOKUP(A109,'Performancerap. ansøger'!A110:J596,9,FALSE)</f>
        <v>0</v>
      </c>
      <c r="X109" t="e">
        <f>+IF(M109="1) Ansøgning om tilsagn",+IF(J109=Ordningsstamdata!$H$5,"Ansøger","Projektdeltager"),tjek)</f>
        <v>#N/A</v>
      </c>
      <c r="Y109">
        <f>VLOOKUP(A109,'Performancerap. ansøger'!A110:J596,10,FALSE)</f>
        <v>0</v>
      </c>
      <c r="Z109" t="e">
        <f>+VLOOKUP(F109,'Dropdown og data'!D:E,2,FALSE)</f>
        <v>#N/A</v>
      </c>
    </row>
    <row r="110" spans="1:26" x14ac:dyDescent="0.25">
      <c r="A110" t="str">
        <f>+'Performancerap. ansøger'!A109</f>
        <v>-</v>
      </c>
      <c r="B110" t="str">
        <f>+'Performancerap. ansøger'!G111</f>
        <v/>
      </c>
      <c r="D110" t="s">
        <v>359</v>
      </c>
      <c r="E110" s="205">
        <f>VLOOKUP(A110,'Performancerap. ansøger'!A111:J597,3,FALSE)</f>
        <v>0</v>
      </c>
      <c r="F110">
        <f>VLOOKUP(A110,'Performancerap. ansøger'!A111:J597,8,FALSE)</f>
        <v>0</v>
      </c>
      <c r="G110" t="str">
        <f>+Ordningsstamdata!$B$5</f>
        <v>POFG</v>
      </c>
      <c r="H110" t="str">
        <f>+Ordningsstamdata!$C$5</f>
        <v>POFG2023112</v>
      </c>
      <c r="I110" t="str">
        <f>+Ordningsstamdata!$D$5</f>
        <v>xx</v>
      </c>
      <c r="J110">
        <f>+VLOOKUP(A110,'Performancerap. ansøger'!A111:J597,6,FALSE)</f>
        <v>0</v>
      </c>
      <c r="K110" s="207">
        <v>4</v>
      </c>
      <c r="L110" t="s">
        <v>360</v>
      </c>
      <c r="M110" t="e">
        <f>IF(VLOOKUP(A248,'Performancerap. ansøger'!A248:J734,5,FALSE)="2) Ansøgning om udbetaling","HK1155",0)</f>
        <v>#N/A</v>
      </c>
      <c r="N110" s="13" t="e">
        <f>+IF(M110="1) Ansøgning om tilsagn",+Ordningsstamdata!$E$5,+Ordningsstamdata!$F$5)</f>
        <v>#N/A</v>
      </c>
      <c r="O110" s="13" t="str">
        <f>+Ordningsstamdata!$J$5</f>
        <v>DD-MM-YYYY</v>
      </c>
      <c r="P110" s="13" t="str">
        <f>+Ordningsstamdata!$I$5</f>
        <v>080202010000350000001000232</v>
      </c>
      <c r="S110" s="20">
        <f>VLOOKUP(A110,'Performancerap. ansøger'!A111:J597,9,FALSE)</f>
        <v>0</v>
      </c>
      <c r="X110" t="e">
        <f>+IF(M110="1) Ansøgning om tilsagn",+IF(J110=Ordningsstamdata!$H$5,"Ansøger","Projektdeltager"),tjek)</f>
        <v>#N/A</v>
      </c>
      <c r="Y110">
        <f>VLOOKUP(A110,'Performancerap. ansøger'!A111:J597,10,FALSE)</f>
        <v>0</v>
      </c>
      <c r="Z110" t="e">
        <f>+VLOOKUP(F110,'Dropdown og data'!D:E,2,FALSE)</f>
        <v>#N/A</v>
      </c>
    </row>
    <row r="111" spans="1:26" x14ac:dyDescent="0.25">
      <c r="A111" t="str">
        <f>+'Performancerap. ansøger'!A110</f>
        <v>-</v>
      </c>
      <c r="B111" t="str">
        <f>+'Performancerap. ansøger'!G112</f>
        <v/>
      </c>
      <c r="D111" t="s">
        <v>359</v>
      </c>
      <c r="E111" s="205">
        <f>VLOOKUP(A111,'Performancerap. ansøger'!A112:J598,3,FALSE)</f>
        <v>0</v>
      </c>
      <c r="F111">
        <f>VLOOKUP(A111,'Performancerap. ansøger'!A112:J598,8,FALSE)</f>
        <v>0</v>
      </c>
      <c r="G111" t="str">
        <f>+Ordningsstamdata!$B$5</f>
        <v>POFG</v>
      </c>
      <c r="H111" t="str">
        <f>+Ordningsstamdata!$C$5</f>
        <v>POFG2023112</v>
      </c>
      <c r="I111" t="str">
        <f>+Ordningsstamdata!$D$5</f>
        <v>xx</v>
      </c>
      <c r="J111">
        <f>+VLOOKUP(A111,'Performancerap. ansøger'!A112:J598,6,FALSE)</f>
        <v>0</v>
      </c>
      <c r="K111" s="207">
        <v>4</v>
      </c>
      <c r="L111" t="s">
        <v>360</v>
      </c>
      <c r="M111" t="e">
        <f>IF(VLOOKUP(A249,'Performancerap. ansøger'!A249:J735,5,FALSE)="2) Ansøgning om udbetaling","HK1155",0)</f>
        <v>#N/A</v>
      </c>
      <c r="N111" s="13" t="e">
        <f>+IF(M111="1) Ansøgning om tilsagn",+Ordningsstamdata!$E$5,+Ordningsstamdata!$F$5)</f>
        <v>#N/A</v>
      </c>
      <c r="O111" s="13" t="str">
        <f>+Ordningsstamdata!$J$5</f>
        <v>DD-MM-YYYY</v>
      </c>
      <c r="P111" s="13" t="str">
        <f>+Ordningsstamdata!$I$5</f>
        <v>080202010000350000001000232</v>
      </c>
      <c r="S111" s="20">
        <f>VLOOKUP(A111,'Performancerap. ansøger'!A112:J598,9,FALSE)</f>
        <v>0</v>
      </c>
      <c r="X111" t="e">
        <f>+IF(M111="1) Ansøgning om tilsagn",+IF(J111=Ordningsstamdata!$H$5,"Ansøger","Projektdeltager"),tjek)</f>
        <v>#N/A</v>
      </c>
      <c r="Y111">
        <f>VLOOKUP(A111,'Performancerap. ansøger'!A112:J598,10,FALSE)</f>
        <v>0</v>
      </c>
      <c r="Z111" t="e">
        <f>+VLOOKUP(F111,'Dropdown og data'!D:E,2,FALSE)</f>
        <v>#N/A</v>
      </c>
    </row>
    <row r="112" spans="1:26" x14ac:dyDescent="0.25">
      <c r="A112" t="str">
        <f>+'Performancerap. ansøger'!A111</f>
        <v>-</v>
      </c>
      <c r="B112" t="str">
        <f>+'Performancerap. ansøger'!G113</f>
        <v/>
      </c>
      <c r="D112" t="s">
        <v>359</v>
      </c>
      <c r="E112" s="205">
        <f>VLOOKUP(A112,'Performancerap. ansøger'!A113:J599,3,FALSE)</f>
        <v>0</v>
      </c>
      <c r="F112">
        <f>VLOOKUP(A112,'Performancerap. ansøger'!A113:J599,8,FALSE)</f>
        <v>0</v>
      </c>
      <c r="G112" t="str">
        <f>+Ordningsstamdata!$B$5</f>
        <v>POFG</v>
      </c>
      <c r="H112" t="str">
        <f>+Ordningsstamdata!$C$5</f>
        <v>POFG2023112</v>
      </c>
      <c r="I112" t="str">
        <f>+Ordningsstamdata!$D$5</f>
        <v>xx</v>
      </c>
      <c r="J112">
        <f>+VLOOKUP(A112,'Performancerap. ansøger'!A113:J599,6,FALSE)</f>
        <v>0</v>
      </c>
      <c r="K112" s="207">
        <v>4</v>
      </c>
      <c r="L112" t="s">
        <v>360</v>
      </c>
      <c r="M112" t="e">
        <f>IF(VLOOKUP(A250,'Performancerap. ansøger'!A250:J736,5,FALSE)="2) Ansøgning om udbetaling","HK1155",0)</f>
        <v>#N/A</v>
      </c>
      <c r="N112" s="13" t="e">
        <f>+IF(M112="1) Ansøgning om tilsagn",+Ordningsstamdata!$E$5,+Ordningsstamdata!$F$5)</f>
        <v>#N/A</v>
      </c>
      <c r="O112" s="13" t="str">
        <f>+Ordningsstamdata!$J$5</f>
        <v>DD-MM-YYYY</v>
      </c>
      <c r="P112" s="13" t="str">
        <f>+Ordningsstamdata!$I$5</f>
        <v>080202010000350000001000232</v>
      </c>
      <c r="S112" s="20">
        <f>VLOOKUP(A112,'Performancerap. ansøger'!A113:J599,9,FALSE)</f>
        <v>0</v>
      </c>
      <c r="X112" t="e">
        <f>+IF(M112="1) Ansøgning om tilsagn",+IF(J112=Ordningsstamdata!$H$5,"Ansøger","Projektdeltager"),tjek)</f>
        <v>#N/A</v>
      </c>
      <c r="Y112">
        <f>VLOOKUP(A112,'Performancerap. ansøger'!A113:J599,10,FALSE)</f>
        <v>0</v>
      </c>
      <c r="Z112" t="e">
        <f>+VLOOKUP(F112,'Dropdown og data'!D:E,2,FALSE)</f>
        <v>#N/A</v>
      </c>
    </row>
    <row r="113" spans="1:26" x14ac:dyDescent="0.25">
      <c r="A113" t="str">
        <f>+'Performancerap. ansøger'!A112</f>
        <v>-</v>
      </c>
      <c r="B113" t="str">
        <f>+'Performancerap. ansøger'!G114</f>
        <v/>
      </c>
      <c r="D113" t="s">
        <v>359</v>
      </c>
      <c r="E113" s="205">
        <f>VLOOKUP(A113,'Performancerap. ansøger'!A114:J600,3,FALSE)</f>
        <v>0</v>
      </c>
      <c r="F113">
        <f>VLOOKUP(A113,'Performancerap. ansøger'!A114:J600,8,FALSE)</f>
        <v>0</v>
      </c>
      <c r="G113" t="str">
        <f>+Ordningsstamdata!$B$5</f>
        <v>POFG</v>
      </c>
      <c r="H113" t="str">
        <f>+Ordningsstamdata!$C$5</f>
        <v>POFG2023112</v>
      </c>
      <c r="I113" t="str">
        <f>+Ordningsstamdata!$D$5</f>
        <v>xx</v>
      </c>
      <c r="J113">
        <f>+VLOOKUP(A113,'Performancerap. ansøger'!A114:J600,6,FALSE)</f>
        <v>0</v>
      </c>
      <c r="K113" s="207">
        <v>4</v>
      </c>
      <c r="L113" t="s">
        <v>360</v>
      </c>
      <c r="M113" t="e">
        <f>IF(VLOOKUP(A251,'Performancerap. ansøger'!A251:J737,5,FALSE)="2) Ansøgning om udbetaling","HK1155",0)</f>
        <v>#N/A</v>
      </c>
      <c r="N113" s="13" t="e">
        <f>+IF(M113="1) Ansøgning om tilsagn",+Ordningsstamdata!$E$5,+Ordningsstamdata!$F$5)</f>
        <v>#N/A</v>
      </c>
      <c r="O113" s="13" t="str">
        <f>+Ordningsstamdata!$J$5</f>
        <v>DD-MM-YYYY</v>
      </c>
      <c r="P113" s="13" t="str">
        <f>+Ordningsstamdata!$I$5</f>
        <v>080202010000350000001000232</v>
      </c>
      <c r="S113" s="20">
        <f>VLOOKUP(A113,'Performancerap. ansøger'!A114:J600,9,FALSE)</f>
        <v>0</v>
      </c>
      <c r="X113" t="e">
        <f>+IF(M113="1) Ansøgning om tilsagn",+IF(J113=Ordningsstamdata!$H$5,"Ansøger","Projektdeltager"),tjek)</f>
        <v>#N/A</v>
      </c>
      <c r="Y113">
        <f>VLOOKUP(A113,'Performancerap. ansøger'!A114:J600,10,FALSE)</f>
        <v>0</v>
      </c>
      <c r="Z113" t="e">
        <f>+VLOOKUP(F113,'Dropdown og data'!D:E,2,FALSE)</f>
        <v>#N/A</v>
      </c>
    </row>
    <row r="114" spans="1:26" x14ac:dyDescent="0.25">
      <c r="A114" t="str">
        <f>+'Performancerap. ansøger'!A113</f>
        <v>-</v>
      </c>
      <c r="B114" t="str">
        <f>+'Performancerap. ansøger'!G115</f>
        <v/>
      </c>
      <c r="D114" t="s">
        <v>359</v>
      </c>
      <c r="E114" s="205">
        <f>VLOOKUP(A114,'Performancerap. ansøger'!A115:J601,3,FALSE)</f>
        <v>0</v>
      </c>
      <c r="F114">
        <f>VLOOKUP(A114,'Performancerap. ansøger'!A115:J601,8,FALSE)</f>
        <v>0</v>
      </c>
      <c r="G114" t="str">
        <f>+Ordningsstamdata!$B$5</f>
        <v>POFG</v>
      </c>
      <c r="H114" t="str">
        <f>+Ordningsstamdata!$C$5</f>
        <v>POFG2023112</v>
      </c>
      <c r="I114" t="str">
        <f>+Ordningsstamdata!$D$5</f>
        <v>xx</v>
      </c>
      <c r="J114">
        <f>+VLOOKUP(A114,'Performancerap. ansøger'!A115:J601,6,FALSE)</f>
        <v>0</v>
      </c>
      <c r="K114" s="207">
        <v>4</v>
      </c>
      <c r="L114" t="s">
        <v>360</v>
      </c>
      <c r="M114" t="e">
        <f>IF(VLOOKUP(A252,'Performancerap. ansøger'!A252:J738,5,FALSE)="2) Ansøgning om udbetaling","HK1155",0)</f>
        <v>#N/A</v>
      </c>
      <c r="N114" s="13" t="e">
        <f>+IF(M114="1) Ansøgning om tilsagn",+Ordningsstamdata!$E$5,+Ordningsstamdata!$F$5)</f>
        <v>#N/A</v>
      </c>
      <c r="O114" s="13" t="str">
        <f>+Ordningsstamdata!$J$5</f>
        <v>DD-MM-YYYY</v>
      </c>
      <c r="P114" s="13" t="str">
        <f>+Ordningsstamdata!$I$5</f>
        <v>080202010000350000001000232</v>
      </c>
      <c r="S114" s="20">
        <f>VLOOKUP(A114,'Performancerap. ansøger'!A115:J601,9,FALSE)</f>
        <v>0</v>
      </c>
      <c r="X114" t="e">
        <f>+IF(M114="1) Ansøgning om tilsagn",+IF(J114=Ordningsstamdata!$H$5,"Ansøger","Projektdeltager"),tjek)</f>
        <v>#N/A</v>
      </c>
      <c r="Y114">
        <f>VLOOKUP(A114,'Performancerap. ansøger'!A115:J601,10,FALSE)</f>
        <v>0</v>
      </c>
      <c r="Z114" t="e">
        <f>+VLOOKUP(F114,'Dropdown og data'!D:E,2,FALSE)</f>
        <v>#N/A</v>
      </c>
    </row>
    <row r="115" spans="1:26" x14ac:dyDescent="0.25">
      <c r="A115" t="str">
        <f>+'Performancerap. ansøger'!A114</f>
        <v>-</v>
      </c>
      <c r="B115" t="str">
        <f>+'Performancerap. ansøger'!G116</f>
        <v/>
      </c>
      <c r="D115" t="s">
        <v>359</v>
      </c>
      <c r="E115" s="205">
        <f>VLOOKUP(A115,'Performancerap. ansøger'!A116:J602,3,FALSE)</f>
        <v>0</v>
      </c>
      <c r="F115">
        <f>VLOOKUP(A115,'Performancerap. ansøger'!A116:J602,8,FALSE)</f>
        <v>0</v>
      </c>
      <c r="G115" t="str">
        <f>+Ordningsstamdata!$B$5</f>
        <v>POFG</v>
      </c>
      <c r="H115" t="str">
        <f>+Ordningsstamdata!$C$5</f>
        <v>POFG2023112</v>
      </c>
      <c r="I115" t="str">
        <f>+Ordningsstamdata!$D$5</f>
        <v>xx</v>
      </c>
      <c r="J115">
        <f>+VLOOKUP(A115,'Performancerap. ansøger'!A116:J602,6,FALSE)</f>
        <v>0</v>
      </c>
      <c r="K115" s="207">
        <v>4</v>
      </c>
      <c r="L115" t="s">
        <v>360</v>
      </c>
      <c r="M115" t="e">
        <f>IF(VLOOKUP(A253,'Performancerap. ansøger'!A253:J739,5,FALSE)="2) Ansøgning om udbetaling","HK1155",0)</f>
        <v>#N/A</v>
      </c>
      <c r="N115" s="13" t="e">
        <f>+IF(M115="1) Ansøgning om tilsagn",+Ordningsstamdata!$E$5,+Ordningsstamdata!$F$5)</f>
        <v>#N/A</v>
      </c>
      <c r="O115" s="13" t="str">
        <f>+Ordningsstamdata!$J$5</f>
        <v>DD-MM-YYYY</v>
      </c>
      <c r="P115" s="13" t="str">
        <f>+Ordningsstamdata!$I$5</f>
        <v>080202010000350000001000232</v>
      </c>
      <c r="S115" s="20">
        <f>VLOOKUP(A115,'Performancerap. ansøger'!A116:J602,9,FALSE)</f>
        <v>0</v>
      </c>
      <c r="X115" t="e">
        <f>+IF(M115="1) Ansøgning om tilsagn",+IF(J115=Ordningsstamdata!$H$5,"Ansøger","Projektdeltager"),tjek)</f>
        <v>#N/A</v>
      </c>
      <c r="Y115">
        <f>VLOOKUP(A115,'Performancerap. ansøger'!A116:J602,10,FALSE)</f>
        <v>0</v>
      </c>
      <c r="Z115" t="e">
        <f>+VLOOKUP(F115,'Dropdown og data'!D:E,2,FALSE)</f>
        <v>#N/A</v>
      </c>
    </row>
    <row r="116" spans="1:26" x14ac:dyDescent="0.25">
      <c r="A116" t="str">
        <f>+'Performancerap. ansøger'!A115</f>
        <v>-</v>
      </c>
      <c r="B116" t="str">
        <f>+'Performancerap. ansøger'!G117</f>
        <v/>
      </c>
      <c r="D116" t="s">
        <v>359</v>
      </c>
      <c r="E116" s="205">
        <f>VLOOKUP(A116,'Performancerap. ansøger'!A117:J603,3,FALSE)</f>
        <v>0</v>
      </c>
      <c r="F116">
        <f>VLOOKUP(A116,'Performancerap. ansøger'!A117:J603,8,FALSE)</f>
        <v>0</v>
      </c>
      <c r="G116" t="str">
        <f>+Ordningsstamdata!$B$5</f>
        <v>POFG</v>
      </c>
      <c r="H116" t="str">
        <f>+Ordningsstamdata!$C$5</f>
        <v>POFG2023112</v>
      </c>
      <c r="I116" t="str">
        <f>+Ordningsstamdata!$D$5</f>
        <v>xx</v>
      </c>
      <c r="J116">
        <f>+VLOOKUP(A116,'Performancerap. ansøger'!A117:J603,6,FALSE)</f>
        <v>0</v>
      </c>
      <c r="K116" s="207">
        <v>4</v>
      </c>
      <c r="L116" t="s">
        <v>360</v>
      </c>
      <c r="M116" t="e">
        <f>IF(VLOOKUP(A254,'Performancerap. ansøger'!A254:J740,5,FALSE)="2) Ansøgning om udbetaling","HK1155",0)</f>
        <v>#N/A</v>
      </c>
      <c r="N116" s="13" t="e">
        <f>+IF(M116="1) Ansøgning om tilsagn",+Ordningsstamdata!$E$5,+Ordningsstamdata!$F$5)</f>
        <v>#N/A</v>
      </c>
      <c r="O116" s="13" t="str">
        <f>+Ordningsstamdata!$J$5</f>
        <v>DD-MM-YYYY</v>
      </c>
      <c r="P116" s="13" t="str">
        <f>+Ordningsstamdata!$I$5</f>
        <v>080202010000350000001000232</v>
      </c>
      <c r="S116" s="20">
        <f>VLOOKUP(A116,'Performancerap. ansøger'!A117:J603,9,FALSE)</f>
        <v>0</v>
      </c>
      <c r="X116" t="e">
        <f>+IF(M116="1) Ansøgning om tilsagn",+IF(J116=Ordningsstamdata!$H$5,"Ansøger","Projektdeltager"),tjek)</f>
        <v>#N/A</v>
      </c>
      <c r="Y116">
        <f>VLOOKUP(A116,'Performancerap. ansøger'!A117:J603,10,FALSE)</f>
        <v>0</v>
      </c>
      <c r="Z116" t="e">
        <f>+VLOOKUP(F116,'Dropdown og data'!D:E,2,FALSE)</f>
        <v>#N/A</v>
      </c>
    </row>
    <row r="117" spans="1:26" x14ac:dyDescent="0.25">
      <c r="A117" t="str">
        <f>+'Performancerap. ansøger'!A116</f>
        <v>-</v>
      </c>
      <c r="B117" t="str">
        <f>+'Performancerap. ansøger'!G118</f>
        <v/>
      </c>
      <c r="D117" t="s">
        <v>359</v>
      </c>
      <c r="E117" s="205">
        <f>VLOOKUP(A117,'Performancerap. ansøger'!A118:J604,3,FALSE)</f>
        <v>0</v>
      </c>
      <c r="F117">
        <f>VLOOKUP(A117,'Performancerap. ansøger'!A118:J604,8,FALSE)</f>
        <v>0</v>
      </c>
      <c r="G117" t="str">
        <f>+Ordningsstamdata!$B$5</f>
        <v>POFG</v>
      </c>
      <c r="H117" t="str">
        <f>+Ordningsstamdata!$C$5</f>
        <v>POFG2023112</v>
      </c>
      <c r="I117" t="str">
        <f>+Ordningsstamdata!$D$5</f>
        <v>xx</v>
      </c>
      <c r="J117">
        <f>+VLOOKUP(A117,'Performancerap. ansøger'!A118:J604,6,FALSE)</f>
        <v>0</v>
      </c>
      <c r="K117" s="207">
        <v>4</v>
      </c>
      <c r="L117" t="s">
        <v>360</v>
      </c>
      <c r="M117" t="e">
        <f>IF(VLOOKUP(A255,'Performancerap. ansøger'!A255:J741,5,FALSE)="2) Ansøgning om udbetaling","HK1155",0)</f>
        <v>#N/A</v>
      </c>
      <c r="N117" s="13" t="e">
        <f>+IF(M117="1) Ansøgning om tilsagn",+Ordningsstamdata!$E$5,+Ordningsstamdata!$F$5)</f>
        <v>#N/A</v>
      </c>
      <c r="O117" s="13" t="str">
        <f>+Ordningsstamdata!$J$5</f>
        <v>DD-MM-YYYY</v>
      </c>
      <c r="P117" s="13" t="str">
        <f>+Ordningsstamdata!$I$5</f>
        <v>080202010000350000001000232</v>
      </c>
      <c r="S117" s="20">
        <f>VLOOKUP(A117,'Performancerap. ansøger'!A118:J604,9,FALSE)</f>
        <v>0</v>
      </c>
      <c r="X117" t="e">
        <f>+IF(M117="1) Ansøgning om tilsagn",+IF(J117=Ordningsstamdata!$H$5,"Ansøger","Projektdeltager"),tjek)</f>
        <v>#N/A</v>
      </c>
      <c r="Y117">
        <f>VLOOKUP(A117,'Performancerap. ansøger'!A118:J604,10,FALSE)</f>
        <v>0</v>
      </c>
      <c r="Z117" t="e">
        <f>+VLOOKUP(F117,'Dropdown og data'!D:E,2,FALSE)</f>
        <v>#N/A</v>
      </c>
    </row>
    <row r="118" spans="1:26" x14ac:dyDescent="0.25">
      <c r="A118" t="str">
        <f>+'Performancerap. ansøger'!A117</f>
        <v>-</v>
      </c>
      <c r="B118" t="str">
        <f>+'Performancerap. ansøger'!G119</f>
        <v/>
      </c>
      <c r="D118" t="s">
        <v>359</v>
      </c>
      <c r="E118" s="205">
        <f>VLOOKUP(A118,'Performancerap. ansøger'!A119:J605,3,FALSE)</f>
        <v>0</v>
      </c>
      <c r="F118">
        <f>VLOOKUP(A118,'Performancerap. ansøger'!A119:J605,8,FALSE)</f>
        <v>0</v>
      </c>
      <c r="G118" t="str">
        <f>+Ordningsstamdata!$B$5</f>
        <v>POFG</v>
      </c>
      <c r="H118" t="str">
        <f>+Ordningsstamdata!$C$5</f>
        <v>POFG2023112</v>
      </c>
      <c r="I118" t="str">
        <f>+Ordningsstamdata!$D$5</f>
        <v>xx</v>
      </c>
      <c r="J118">
        <f>+VLOOKUP(A118,'Performancerap. ansøger'!A119:J605,6,FALSE)</f>
        <v>0</v>
      </c>
      <c r="K118" s="207">
        <v>4</v>
      </c>
      <c r="L118" t="s">
        <v>360</v>
      </c>
      <c r="M118" t="e">
        <f>IF(VLOOKUP(A256,'Performancerap. ansøger'!A256:J742,5,FALSE)="2) Ansøgning om udbetaling","HK1155",0)</f>
        <v>#N/A</v>
      </c>
      <c r="N118" s="13" t="e">
        <f>+IF(M118="1) Ansøgning om tilsagn",+Ordningsstamdata!$E$5,+Ordningsstamdata!$F$5)</f>
        <v>#N/A</v>
      </c>
      <c r="O118" s="13" t="str">
        <f>+Ordningsstamdata!$J$5</f>
        <v>DD-MM-YYYY</v>
      </c>
      <c r="P118" s="13" t="str">
        <f>+Ordningsstamdata!$I$5</f>
        <v>080202010000350000001000232</v>
      </c>
      <c r="S118" s="20">
        <f>VLOOKUP(A118,'Performancerap. ansøger'!A119:J605,9,FALSE)</f>
        <v>0</v>
      </c>
      <c r="X118" t="e">
        <f>+IF(M118="1) Ansøgning om tilsagn",+IF(J118=Ordningsstamdata!$H$5,"Ansøger","Projektdeltager"),tjek)</f>
        <v>#N/A</v>
      </c>
      <c r="Y118">
        <f>VLOOKUP(A118,'Performancerap. ansøger'!A119:J605,10,FALSE)</f>
        <v>0</v>
      </c>
      <c r="Z118" t="e">
        <f>+VLOOKUP(F118,'Dropdown og data'!D:E,2,FALSE)</f>
        <v>#N/A</v>
      </c>
    </row>
    <row r="119" spans="1:26" x14ac:dyDescent="0.25">
      <c r="A119" t="str">
        <f>+'Performancerap. ansøger'!A118</f>
        <v>-</v>
      </c>
      <c r="B119" t="str">
        <f>+'Performancerap. ansøger'!G120</f>
        <v/>
      </c>
      <c r="D119" t="s">
        <v>359</v>
      </c>
      <c r="E119" s="205">
        <f>VLOOKUP(A119,'Performancerap. ansøger'!A120:J606,3,FALSE)</f>
        <v>0</v>
      </c>
      <c r="F119">
        <f>VLOOKUP(A119,'Performancerap. ansøger'!A120:J606,8,FALSE)</f>
        <v>0</v>
      </c>
      <c r="G119" t="str">
        <f>+Ordningsstamdata!$B$5</f>
        <v>POFG</v>
      </c>
      <c r="H119" t="str">
        <f>+Ordningsstamdata!$C$5</f>
        <v>POFG2023112</v>
      </c>
      <c r="I119" t="str">
        <f>+Ordningsstamdata!$D$5</f>
        <v>xx</v>
      </c>
      <c r="J119">
        <f>+VLOOKUP(A119,'Performancerap. ansøger'!A120:J606,6,FALSE)</f>
        <v>0</v>
      </c>
      <c r="K119" s="207">
        <v>4</v>
      </c>
      <c r="L119" t="s">
        <v>360</v>
      </c>
      <c r="M119" t="e">
        <f>IF(VLOOKUP(A257,'Performancerap. ansøger'!A257:J743,5,FALSE)="2) Ansøgning om udbetaling","HK1155",0)</f>
        <v>#N/A</v>
      </c>
      <c r="N119" s="13" t="e">
        <f>+IF(M119="1) Ansøgning om tilsagn",+Ordningsstamdata!$E$5,+Ordningsstamdata!$F$5)</f>
        <v>#N/A</v>
      </c>
      <c r="O119" s="13" t="str">
        <f>+Ordningsstamdata!$J$5</f>
        <v>DD-MM-YYYY</v>
      </c>
      <c r="P119" s="13" t="str">
        <f>+Ordningsstamdata!$I$5</f>
        <v>080202010000350000001000232</v>
      </c>
      <c r="S119" s="20">
        <f>VLOOKUP(A119,'Performancerap. ansøger'!A120:J606,9,FALSE)</f>
        <v>0</v>
      </c>
      <c r="X119" t="e">
        <f>+IF(M119="1) Ansøgning om tilsagn",+IF(J119=Ordningsstamdata!$H$5,"Ansøger","Projektdeltager"),tjek)</f>
        <v>#N/A</v>
      </c>
      <c r="Y119">
        <f>VLOOKUP(A119,'Performancerap. ansøger'!A120:J606,10,FALSE)</f>
        <v>0</v>
      </c>
      <c r="Z119" t="e">
        <f>+VLOOKUP(F119,'Dropdown og data'!D:E,2,FALSE)</f>
        <v>#N/A</v>
      </c>
    </row>
    <row r="120" spans="1:26" x14ac:dyDescent="0.25">
      <c r="A120" t="str">
        <f>+'Performancerap. ansøger'!A119</f>
        <v>-</v>
      </c>
      <c r="B120" t="str">
        <f>+'Performancerap. ansøger'!G121</f>
        <v/>
      </c>
      <c r="D120" t="s">
        <v>359</v>
      </c>
      <c r="E120" s="205">
        <f>VLOOKUP(A120,'Performancerap. ansøger'!A121:J607,3,FALSE)</f>
        <v>0</v>
      </c>
      <c r="F120">
        <f>VLOOKUP(A120,'Performancerap. ansøger'!A121:J607,8,FALSE)</f>
        <v>0</v>
      </c>
      <c r="G120" t="str">
        <f>+Ordningsstamdata!$B$5</f>
        <v>POFG</v>
      </c>
      <c r="H120" t="str">
        <f>+Ordningsstamdata!$C$5</f>
        <v>POFG2023112</v>
      </c>
      <c r="I120" t="str">
        <f>+Ordningsstamdata!$D$5</f>
        <v>xx</v>
      </c>
      <c r="J120">
        <f>+VLOOKUP(A120,'Performancerap. ansøger'!A121:J607,6,FALSE)</f>
        <v>0</v>
      </c>
      <c r="K120" s="207">
        <v>4</v>
      </c>
      <c r="L120" t="s">
        <v>360</v>
      </c>
      <c r="M120" t="e">
        <f>IF(VLOOKUP(A258,'Performancerap. ansøger'!A258:J744,5,FALSE)="2) Ansøgning om udbetaling","HK1155",0)</f>
        <v>#N/A</v>
      </c>
      <c r="N120" s="13" t="e">
        <f>+IF(M120="1) Ansøgning om tilsagn",+Ordningsstamdata!$E$5,+Ordningsstamdata!$F$5)</f>
        <v>#N/A</v>
      </c>
      <c r="O120" s="13" t="str">
        <f>+Ordningsstamdata!$J$5</f>
        <v>DD-MM-YYYY</v>
      </c>
      <c r="P120" s="13" t="str">
        <f>+Ordningsstamdata!$I$5</f>
        <v>080202010000350000001000232</v>
      </c>
      <c r="S120" s="20">
        <f>VLOOKUP(A120,'Performancerap. ansøger'!A121:J607,9,FALSE)</f>
        <v>0</v>
      </c>
      <c r="X120" t="e">
        <f>+IF(M120="1) Ansøgning om tilsagn",+IF(J120=Ordningsstamdata!$H$5,"Ansøger","Projektdeltager"),tjek)</f>
        <v>#N/A</v>
      </c>
      <c r="Y120">
        <f>VLOOKUP(A120,'Performancerap. ansøger'!A121:J607,10,FALSE)</f>
        <v>0</v>
      </c>
      <c r="Z120" t="e">
        <f>+VLOOKUP(F120,'Dropdown og data'!D:E,2,FALSE)</f>
        <v>#N/A</v>
      </c>
    </row>
    <row r="121" spans="1:26" x14ac:dyDescent="0.25">
      <c r="A121" t="str">
        <f>+'Performancerap. ansøger'!A120</f>
        <v>-</v>
      </c>
      <c r="B121" t="str">
        <f>+'Performancerap. ansøger'!G122</f>
        <v/>
      </c>
      <c r="D121" t="s">
        <v>359</v>
      </c>
      <c r="E121" s="205">
        <f>VLOOKUP(A121,'Performancerap. ansøger'!A122:J608,3,FALSE)</f>
        <v>0</v>
      </c>
      <c r="F121">
        <f>VLOOKUP(A121,'Performancerap. ansøger'!A122:J608,8,FALSE)</f>
        <v>0</v>
      </c>
      <c r="G121" t="str">
        <f>+Ordningsstamdata!$B$5</f>
        <v>POFG</v>
      </c>
      <c r="H121" t="str">
        <f>+Ordningsstamdata!$C$5</f>
        <v>POFG2023112</v>
      </c>
      <c r="I121" t="str">
        <f>+Ordningsstamdata!$D$5</f>
        <v>xx</v>
      </c>
      <c r="J121">
        <f>+VLOOKUP(A121,'Performancerap. ansøger'!A122:J608,6,FALSE)</f>
        <v>0</v>
      </c>
      <c r="K121" s="207">
        <v>4</v>
      </c>
      <c r="L121" t="s">
        <v>360</v>
      </c>
      <c r="M121" t="e">
        <f>IF(VLOOKUP(A259,'Performancerap. ansøger'!A259:J745,5,FALSE)="2) Ansøgning om udbetaling","HK1155",0)</f>
        <v>#N/A</v>
      </c>
      <c r="N121" s="13" t="e">
        <f>+IF(M121="1) Ansøgning om tilsagn",+Ordningsstamdata!$E$5,+Ordningsstamdata!$F$5)</f>
        <v>#N/A</v>
      </c>
      <c r="O121" s="13" t="str">
        <f>+Ordningsstamdata!$J$5</f>
        <v>DD-MM-YYYY</v>
      </c>
      <c r="P121" s="13" t="str">
        <f>+Ordningsstamdata!$I$5</f>
        <v>080202010000350000001000232</v>
      </c>
      <c r="S121" s="20">
        <f>VLOOKUP(A121,'Performancerap. ansøger'!A122:J608,9,FALSE)</f>
        <v>0</v>
      </c>
      <c r="X121" t="e">
        <f>+IF(M121="1) Ansøgning om tilsagn",+IF(J121=Ordningsstamdata!$H$5,"Ansøger","Projektdeltager"),tjek)</f>
        <v>#N/A</v>
      </c>
      <c r="Y121">
        <f>VLOOKUP(A121,'Performancerap. ansøger'!A122:J608,10,FALSE)</f>
        <v>0</v>
      </c>
      <c r="Z121" t="e">
        <f>+VLOOKUP(F121,'Dropdown og data'!D:E,2,FALSE)</f>
        <v>#N/A</v>
      </c>
    </row>
    <row r="122" spans="1:26" x14ac:dyDescent="0.25">
      <c r="A122" t="str">
        <f>+'Performancerap. ansøger'!A121</f>
        <v>-</v>
      </c>
      <c r="B122" t="str">
        <f>+'Performancerap. ansøger'!G123</f>
        <v/>
      </c>
      <c r="D122" t="s">
        <v>359</v>
      </c>
      <c r="E122" s="205">
        <f>VLOOKUP(A122,'Performancerap. ansøger'!A123:J609,3,FALSE)</f>
        <v>0</v>
      </c>
      <c r="F122">
        <f>VLOOKUP(A122,'Performancerap. ansøger'!A123:J609,8,FALSE)</f>
        <v>0</v>
      </c>
      <c r="G122" t="str">
        <f>+Ordningsstamdata!$B$5</f>
        <v>POFG</v>
      </c>
      <c r="H122" t="str">
        <f>+Ordningsstamdata!$C$5</f>
        <v>POFG2023112</v>
      </c>
      <c r="I122" t="str">
        <f>+Ordningsstamdata!$D$5</f>
        <v>xx</v>
      </c>
      <c r="J122">
        <f>+VLOOKUP(A122,'Performancerap. ansøger'!A123:J609,6,FALSE)</f>
        <v>0</v>
      </c>
      <c r="K122" s="207">
        <v>4</v>
      </c>
      <c r="L122" t="s">
        <v>360</v>
      </c>
      <c r="M122" t="e">
        <f>IF(VLOOKUP(A260,'Performancerap. ansøger'!A260:J746,5,FALSE)="2) Ansøgning om udbetaling","HK1155",0)</f>
        <v>#N/A</v>
      </c>
      <c r="N122" s="13" t="e">
        <f>+IF(M122="1) Ansøgning om tilsagn",+Ordningsstamdata!$E$5,+Ordningsstamdata!$F$5)</f>
        <v>#N/A</v>
      </c>
      <c r="O122" s="13" t="str">
        <f>+Ordningsstamdata!$J$5</f>
        <v>DD-MM-YYYY</v>
      </c>
      <c r="P122" s="13" t="str">
        <f>+Ordningsstamdata!$I$5</f>
        <v>080202010000350000001000232</v>
      </c>
      <c r="S122" s="20">
        <f>VLOOKUP(A122,'Performancerap. ansøger'!A123:J609,9,FALSE)</f>
        <v>0</v>
      </c>
      <c r="X122" t="e">
        <f>+IF(M122="1) Ansøgning om tilsagn",+IF(J122=Ordningsstamdata!$H$5,"Ansøger","Projektdeltager"),tjek)</f>
        <v>#N/A</v>
      </c>
      <c r="Y122">
        <f>VLOOKUP(A122,'Performancerap. ansøger'!A123:J609,10,FALSE)</f>
        <v>0</v>
      </c>
      <c r="Z122" t="e">
        <f>+VLOOKUP(F122,'Dropdown og data'!D:E,2,FALSE)</f>
        <v>#N/A</v>
      </c>
    </row>
    <row r="123" spans="1:26" x14ac:dyDescent="0.25">
      <c r="A123" t="str">
        <f>+'Performancerap. ansøger'!A122</f>
        <v>-</v>
      </c>
      <c r="B123" t="str">
        <f>+'Performancerap. ansøger'!G124</f>
        <v/>
      </c>
      <c r="D123" t="s">
        <v>359</v>
      </c>
      <c r="E123" s="205">
        <f>VLOOKUP(A123,'Performancerap. ansøger'!A124:J610,3,FALSE)</f>
        <v>0</v>
      </c>
      <c r="F123">
        <f>VLOOKUP(A123,'Performancerap. ansøger'!A124:J610,8,FALSE)</f>
        <v>0</v>
      </c>
      <c r="G123" t="str">
        <f>+Ordningsstamdata!$B$5</f>
        <v>POFG</v>
      </c>
      <c r="H123" t="str">
        <f>+Ordningsstamdata!$C$5</f>
        <v>POFG2023112</v>
      </c>
      <c r="I123" t="str">
        <f>+Ordningsstamdata!$D$5</f>
        <v>xx</v>
      </c>
      <c r="J123">
        <f>+VLOOKUP(A123,'Performancerap. ansøger'!A124:J610,6,FALSE)</f>
        <v>0</v>
      </c>
      <c r="K123" s="207">
        <v>4</v>
      </c>
      <c r="L123" t="s">
        <v>360</v>
      </c>
      <c r="M123" t="e">
        <f>IF(VLOOKUP(A261,'Performancerap. ansøger'!A261:J747,5,FALSE)="2) Ansøgning om udbetaling","HK1155",0)</f>
        <v>#N/A</v>
      </c>
      <c r="N123" s="13" t="e">
        <f>+IF(M123="1) Ansøgning om tilsagn",+Ordningsstamdata!$E$5,+Ordningsstamdata!$F$5)</f>
        <v>#N/A</v>
      </c>
      <c r="O123" s="13" t="str">
        <f>+Ordningsstamdata!$J$5</f>
        <v>DD-MM-YYYY</v>
      </c>
      <c r="P123" s="13" t="str">
        <f>+Ordningsstamdata!$I$5</f>
        <v>080202010000350000001000232</v>
      </c>
      <c r="S123" s="20">
        <f>VLOOKUP(A123,'Performancerap. ansøger'!A124:J610,9,FALSE)</f>
        <v>0</v>
      </c>
      <c r="X123" t="e">
        <f>+IF(M123="1) Ansøgning om tilsagn",+IF(J123=Ordningsstamdata!$H$5,"Ansøger","Projektdeltager"),tjek)</f>
        <v>#N/A</v>
      </c>
      <c r="Y123">
        <f>VLOOKUP(A123,'Performancerap. ansøger'!A124:J610,10,FALSE)</f>
        <v>0</v>
      </c>
      <c r="Z123" t="e">
        <f>+VLOOKUP(F123,'Dropdown og data'!D:E,2,FALSE)</f>
        <v>#N/A</v>
      </c>
    </row>
    <row r="124" spans="1:26" x14ac:dyDescent="0.25">
      <c r="A124" t="str">
        <f>+'Performancerap. ansøger'!A123</f>
        <v>-</v>
      </c>
      <c r="B124" t="str">
        <f>+'Performancerap. ansøger'!G125</f>
        <v/>
      </c>
      <c r="D124" t="s">
        <v>359</v>
      </c>
      <c r="E124" s="205">
        <f>VLOOKUP(A124,'Performancerap. ansøger'!A125:J611,3,FALSE)</f>
        <v>0</v>
      </c>
      <c r="F124">
        <f>VLOOKUP(A124,'Performancerap. ansøger'!A125:J611,8,FALSE)</f>
        <v>0</v>
      </c>
      <c r="G124" t="str">
        <f>+Ordningsstamdata!$B$5</f>
        <v>POFG</v>
      </c>
      <c r="H124" t="str">
        <f>+Ordningsstamdata!$C$5</f>
        <v>POFG2023112</v>
      </c>
      <c r="I124" t="str">
        <f>+Ordningsstamdata!$D$5</f>
        <v>xx</v>
      </c>
      <c r="J124">
        <f>+VLOOKUP(A124,'Performancerap. ansøger'!A125:J611,6,FALSE)</f>
        <v>0</v>
      </c>
      <c r="K124" s="207">
        <v>4</v>
      </c>
      <c r="L124" t="s">
        <v>360</v>
      </c>
      <c r="M124" t="e">
        <f>IF(VLOOKUP(A262,'Performancerap. ansøger'!A262:J748,5,FALSE)="2) Ansøgning om udbetaling","HK1155",0)</f>
        <v>#N/A</v>
      </c>
      <c r="N124" s="13" t="e">
        <f>+IF(M124="1) Ansøgning om tilsagn",+Ordningsstamdata!$E$5,+Ordningsstamdata!$F$5)</f>
        <v>#N/A</v>
      </c>
      <c r="O124" s="13" t="str">
        <f>+Ordningsstamdata!$J$5</f>
        <v>DD-MM-YYYY</v>
      </c>
      <c r="P124" s="13" t="str">
        <f>+Ordningsstamdata!$I$5</f>
        <v>080202010000350000001000232</v>
      </c>
      <c r="S124" s="20">
        <f>VLOOKUP(A124,'Performancerap. ansøger'!A125:J611,9,FALSE)</f>
        <v>0</v>
      </c>
      <c r="X124" t="e">
        <f>+IF(M124="1) Ansøgning om tilsagn",+IF(J124=Ordningsstamdata!$H$5,"Ansøger","Projektdeltager"),tjek)</f>
        <v>#N/A</v>
      </c>
      <c r="Y124">
        <f>VLOOKUP(A124,'Performancerap. ansøger'!A125:J611,10,FALSE)</f>
        <v>0</v>
      </c>
      <c r="Z124" t="e">
        <f>+VLOOKUP(F124,'Dropdown og data'!D:E,2,FALSE)</f>
        <v>#N/A</v>
      </c>
    </row>
    <row r="125" spans="1:26" x14ac:dyDescent="0.25">
      <c r="A125" t="str">
        <f>+'Performancerap. ansøger'!A124</f>
        <v>-</v>
      </c>
      <c r="B125" t="str">
        <f>+'Performancerap. ansøger'!G126</f>
        <v/>
      </c>
      <c r="D125" t="s">
        <v>359</v>
      </c>
      <c r="E125" s="205">
        <f>VLOOKUP(A125,'Performancerap. ansøger'!A126:J612,3,FALSE)</f>
        <v>0</v>
      </c>
      <c r="F125">
        <f>VLOOKUP(A125,'Performancerap. ansøger'!A126:J612,8,FALSE)</f>
        <v>0</v>
      </c>
      <c r="G125" t="str">
        <f>+Ordningsstamdata!$B$5</f>
        <v>POFG</v>
      </c>
      <c r="H125" t="str">
        <f>+Ordningsstamdata!$C$5</f>
        <v>POFG2023112</v>
      </c>
      <c r="I125" t="str">
        <f>+Ordningsstamdata!$D$5</f>
        <v>xx</v>
      </c>
      <c r="J125">
        <f>+VLOOKUP(A125,'Performancerap. ansøger'!A126:J612,6,FALSE)</f>
        <v>0</v>
      </c>
      <c r="K125" s="207">
        <v>4</v>
      </c>
      <c r="L125" t="s">
        <v>360</v>
      </c>
      <c r="M125" t="e">
        <f>IF(VLOOKUP(A263,'Performancerap. ansøger'!A263:J749,5,FALSE)="2) Ansøgning om udbetaling","HK1155",0)</f>
        <v>#N/A</v>
      </c>
      <c r="N125" s="13" t="e">
        <f>+IF(M125="1) Ansøgning om tilsagn",+Ordningsstamdata!$E$5,+Ordningsstamdata!$F$5)</f>
        <v>#N/A</v>
      </c>
      <c r="O125" s="13" t="str">
        <f>+Ordningsstamdata!$J$5</f>
        <v>DD-MM-YYYY</v>
      </c>
      <c r="P125" s="13" t="str">
        <f>+Ordningsstamdata!$I$5</f>
        <v>080202010000350000001000232</v>
      </c>
      <c r="S125" s="20">
        <f>VLOOKUP(A125,'Performancerap. ansøger'!A126:J612,9,FALSE)</f>
        <v>0</v>
      </c>
      <c r="X125" t="e">
        <f>+IF(M125="1) Ansøgning om tilsagn",+IF(J125=Ordningsstamdata!$H$5,"Ansøger","Projektdeltager"),tjek)</f>
        <v>#N/A</v>
      </c>
      <c r="Y125">
        <f>VLOOKUP(A125,'Performancerap. ansøger'!A126:J612,10,FALSE)</f>
        <v>0</v>
      </c>
      <c r="Z125" t="e">
        <f>+VLOOKUP(F125,'Dropdown og data'!D:E,2,FALSE)</f>
        <v>#N/A</v>
      </c>
    </row>
    <row r="126" spans="1:26" x14ac:dyDescent="0.25">
      <c r="A126" t="str">
        <f>+'Performancerap. ansøger'!A125</f>
        <v>-</v>
      </c>
      <c r="B126" t="str">
        <f>+'Performancerap. ansøger'!G127</f>
        <v/>
      </c>
      <c r="D126" t="s">
        <v>359</v>
      </c>
      <c r="E126" s="205">
        <f>VLOOKUP(A126,'Performancerap. ansøger'!A127:J613,3,FALSE)</f>
        <v>0</v>
      </c>
      <c r="F126">
        <f>VLOOKUP(A126,'Performancerap. ansøger'!A127:J613,8,FALSE)</f>
        <v>0</v>
      </c>
      <c r="G126" t="str">
        <f>+Ordningsstamdata!$B$5</f>
        <v>POFG</v>
      </c>
      <c r="H126" t="str">
        <f>+Ordningsstamdata!$C$5</f>
        <v>POFG2023112</v>
      </c>
      <c r="I126" t="str">
        <f>+Ordningsstamdata!$D$5</f>
        <v>xx</v>
      </c>
      <c r="J126">
        <f>+VLOOKUP(A126,'Performancerap. ansøger'!A127:J613,6,FALSE)</f>
        <v>0</v>
      </c>
      <c r="K126" s="207">
        <v>4</v>
      </c>
      <c r="L126" t="s">
        <v>360</v>
      </c>
      <c r="M126" t="e">
        <f>IF(VLOOKUP(A264,'Performancerap. ansøger'!A264:J750,5,FALSE)="2) Ansøgning om udbetaling","HK1155",0)</f>
        <v>#N/A</v>
      </c>
      <c r="N126" s="13" t="e">
        <f>+IF(M126="1) Ansøgning om tilsagn",+Ordningsstamdata!$E$5,+Ordningsstamdata!$F$5)</f>
        <v>#N/A</v>
      </c>
      <c r="O126" s="13" t="str">
        <f>+Ordningsstamdata!$J$5</f>
        <v>DD-MM-YYYY</v>
      </c>
      <c r="P126" s="13" t="str">
        <f>+Ordningsstamdata!$I$5</f>
        <v>080202010000350000001000232</v>
      </c>
      <c r="S126" s="20">
        <f>VLOOKUP(A126,'Performancerap. ansøger'!A127:J613,9,FALSE)</f>
        <v>0</v>
      </c>
      <c r="X126" t="e">
        <f>+IF(M126="1) Ansøgning om tilsagn",+IF(J126=Ordningsstamdata!$H$5,"Ansøger","Projektdeltager"),tjek)</f>
        <v>#N/A</v>
      </c>
      <c r="Y126">
        <f>VLOOKUP(A126,'Performancerap. ansøger'!A127:J613,10,FALSE)</f>
        <v>0</v>
      </c>
      <c r="Z126" t="e">
        <f>+VLOOKUP(F126,'Dropdown og data'!D:E,2,FALSE)</f>
        <v>#N/A</v>
      </c>
    </row>
    <row r="127" spans="1:26" x14ac:dyDescent="0.25">
      <c r="A127" t="str">
        <f>+'Performancerap. ansøger'!A126</f>
        <v>-</v>
      </c>
      <c r="B127" t="str">
        <f>+'Performancerap. ansøger'!G128</f>
        <v/>
      </c>
      <c r="D127" t="s">
        <v>359</v>
      </c>
      <c r="E127" s="205">
        <f>VLOOKUP(A127,'Performancerap. ansøger'!A128:J614,3,FALSE)</f>
        <v>0</v>
      </c>
      <c r="F127">
        <f>VLOOKUP(A127,'Performancerap. ansøger'!A128:J614,8,FALSE)</f>
        <v>0</v>
      </c>
      <c r="G127" t="str">
        <f>+Ordningsstamdata!$B$5</f>
        <v>POFG</v>
      </c>
      <c r="H127" t="str">
        <f>+Ordningsstamdata!$C$5</f>
        <v>POFG2023112</v>
      </c>
      <c r="I127" t="str">
        <f>+Ordningsstamdata!$D$5</f>
        <v>xx</v>
      </c>
      <c r="J127">
        <f>+VLOOKUP(A127,'Performancerap. ansøger'!A128:J614,6,FALSE)</f>
        <v>0</v>
      </c>
      <c r="K127" s="207">
        <v>4</v>
      </c>
      <c r="L127" t="s">
        <v>360</v>
      </c>
      <c r="M127" t="e">
        <f>IF(VLOOKUP(A265,'Performancerap. ansøger'!A265:J751,5,FALSE)="2) Ansøgning om udbetaling","HK1155",0)</f>
        <v>#N/A</v>
      </c>
      <c r="N127" s="13" t="e">
        <f>+IF(M127="1) Ansøgning om tilsagn",+Ordningsstamdata!$E$5,+Ordningsstamdata!$F$5)</f>
        <v>#N/A</v>
      </c>
      <c r="O127" s="13" t="str">
        <f>+Ordningsstamdata!$J$5</f>
        <v>DD-MM-YYYY</v>
      </c>
      <c r="P127" s="13" t="str">
        <f>+Ordningsstamdata!$I$5</f>
        <v>080202010000350000001000232</v>
      </c>
      <c r="S127" s="20">
        <f>VLOOKUP(A127,'Performancerap. ansøger'!A128:J614,9,FALSE)</f>
        <v>0</v>
      </c>
      <c r="X127" t="e">
        <f>+IF(M127="1) Ansøgning om tilsagn",+IF(J127=Ordningsstamdata!$H$5,"Ansøger","Projektdeltager"),tjek)</f>
        <v>#N/A</v>
      </c>
      <c r="Y127">
        <f>VLOOKUP(A127,'Performancerap. ansøger'!A128:J614,10,FALSE)</f>
        <v>0</v>
      </c>
      <c r="Z127" t="e">
        <f>+VLOOKUP(F127,'Dropdown og data'!D:E,2,FALSE)</f>
        <v>#N/A</v>
      </c>
    </row>
    <row r="128" spans="1:26" x14ac:dyDescent="0.25">
      <c r="A128" t="str">
        <f>+'Performancerap. ansøger'!A127</f>
        <v>-</v>
      </c>
      <c r="B128" t="str">
        <f>+'Performancerap. ansøger'!G129</f>
        <v/>
      </c>
      <c r="D128" t="s">
        <v>359</v>
      </c>
      <c r="E128" s="205">
        <f>VLOOKUP(A128,'Performancerap. ansøger'!A129:J615,3,FALSE)</f>
        <v>0</v>
      </c>
      <c r="F128">
        <f>VLOOKUP(A128,'Performancerap. ansøger'!A129:J615,8,FALSE)</f>
        <v>0</v>
      </c>
      <c r="G128" t="str">
        <f>+Ordningsstamdata!$B$5</f>
        <v>POFG</v>
      </c>
      <c r="H128" t="str">
        <f>+Ordningsstamdata!$C$5</f>
        <v>POFG2023112</v>
      </c>
      <c r="I128" t="str">
        <f>+Ordningsstamdata!$D$5</f>
        <v>xx</v>
      </c>
      <c r="J128">
        <f>+VLOOKUP(A128,'Performancerap. ansøger'!A129:J615,6,FALSE)</f>
        <v>0</v>
      </c>
      <c r="K128" s="207">
        <v>4</v>
      </c>
      <c r="L128" t="s">
        <v>360</v>
      </c>
      <c r="M128" t="e">
        <f>IF(VLOOKUP(A266,'Performancerap. ansøger'!A266:J752,5,FALSE)="2) Ansøgning om udbetaling","HK1155",0)</f>
        <v>#N/A</v>
      </c>
      <c r="N128" s="13" t="e">
        <f>+IF(M128="1) Ansøgning om tilsagn",+Ordningsstamdata!$E$5,+Ordningsstamdata!$F$5)</f>
        <v>#N/A</v>
      </c>
      <c r="O128" s="13" t="str">
        <f>+Ordningsstamdata!$J$5</f>
        <v>DD-MM-YYYY</v>
      </c>
      <c r="P128" s="13" t="str">
        <f>+Ordningsstamdata!$I$5</f>
        <v>080202010000350000001000232</v>
      </c>
      <c r="S128" s="20">
        <f>VLOOKUP(A128,'Performancerap. ansøger'!A129:J615,9,FALSE)</f>
        <v>0</v>
      </c>
      <c r="X128" t="e">
        <f>+IF(M128="1) Ansøgning om tilsagn",+IF(J128=Ordningsstamdata!$H$5,"Ansøger","Projektdeltager"),tjek)</f>
        <v>#N/A</v>
      </c>
      <c r="Y128">
        <f>VLOOKUP(A128,'Performancerap. ansøger'!A129:J615,10,FALSE)</f>
        <v>0</v>
      </c>
      <c r="Z128" t="e">
        <f>+VLOOKUP(F128,'Dropdown og data'!D:E,2,FALSE)</f>
        <v>#N/A</v>
      </c>
    </row>
    <row r="129" spans="1:26" x14ac:dyDescent="0.25">
      <c r="A129" t="str">
        <f>+'Performancerap. ansøger'!A128</f>
        <v>-</v>
      </c>
      <c r="B129" t="str">
        <f>+'Performancerap. ansøger'!G130</f>
        <v/>
      </c>
      <c r="D129" t="s">
        <v>359</v>
      </c>
      <c r="E129" s="205">
        <f>VLOOKUP(A129,'Performancerap. ansøger'!A130:J616,3,FALSE)</f>
        <v>0</v>
      </c>
      <c r="F129">
        <f>VLOOKUP(A129,'Performancerap. ansøger'!A130:J616,8,FALSE)</f>
        <v>0</v>
      </c>
      <c r="G129" t="str">
        <f>+Ordningsstamdata!$B$5</f>
        <v>POFG</v>
      </c>
      <c r="H129" t="str">
        <f>+Ordningsstamdata!$C$5</f>
        <v>POFG2023112</v>
      </c>
      <c r="I129" t="str">
        <f>+Ordningsstamdata!$D$5</f>
        <v>xx</v>
      </c>
      <c r="J129">
        <f>+VLOOKUP(A129,'Performancerap. ansøger'!A130:J616,6,FALSE)</f>
        <v>0</v>
      </c>
      <c r="K129" s="207">
        <v>4</v>
      </c>
      <c r="L129" t="s">
        <v>360</v>
      </c>
      <c r="M129" t="e">
        <f>IF(VLOOKUP(A267,'Performancerap. ansøger'!A267:J753,5,FALSE)="2) Ansøgning om udbetaling","HK1155",0)</f>
        <v>#N/A</v>
      </c>
      <c r="N129" s="13" t="e">
        <f>+IF(M129="1) Ansøgning om tilsagn",+Ordningsstamdata!$E$5,+Ordningsstamdata!$F$5)</f>
        <v>#N/A</v>
      </c>
      <c r="O129" s="13" t="str">
        <f>+Ordningsstamdata!$J$5</f>
        <v>DD-MM-YYYY</v>
      </c>
      <c r="P129" s="13" t="str">
        <f>+Ordningsstamdata!$I$5</f>
        <v>080202010000350000001000232</v>
      </c>
      <c r="S129" s="20">
        <f>VLOOKUP(A129,'Performancerap. ansøger'!A130:J616,9,FALSE)</f>
        <v>0</v>
      </c>
      <c r="X129" t="e">
        <f>+IF(M129="1) Ansøgning om tilsagn",+IF(J129=Ordningsstamdata!$H$5,"Ansøger","Projektdeltager"),tjek)</f>
        <v>#N/A</v>
      </c>
      <c r="Y129">
        <f>VLOOKUP(A129,'Performancerap. ansøger'!A130:J616,10,FALSE)</f>
        <v>0</v>
      </c>
      <c r="Z129" t="e">
        <f>+VLOOKUP(F129,'Dropdown og data'!D:E,2,FALSE)</f>
        <v>#N/A</v>
      </c>
    </row>
    <row r="130" spans="1:26" x14ac:dyDescent="0.25">
      <c r="A130" t="str">
        <f>+'Performancerap. ansøger'!A129</f>
        <v>-</v>
      </c>
      <c r="B130" t="str">
        <f>+'Performancerap. ansøger'!G131</f>
        <v/>
      </c>
      <c r="D130" t="s">
        <v>359</v>
      </c>
      <c r="E130" s="205">
        <f>VLOOKUP(A130,'Performancerap. ansøger'!A131:J617,3,FALSE)</f>
        <v>0</v>
      </c>
      <c r="F130">
        <f>VLOOKUP(A130,'Performancerap. ansøger'!A131:J617,8,FALSE)</f>
        <v>0</v>
      </c>
      <c r="G130" t="str">
        <f>+Ordningsstamdata!$B$5</f>
        <v>POFG</v>
      </c>
      <c r="H130" t="str">
        <f>+Ordningsstamdata!$C$5</f>
        <v>POFG2023112</v>
      </c>
      <c r="I130" t="str">
        <f>+Ordningsstamdata!$D$5</f>
        <v>xx</v>
      </c>
      <c r="J130">
        <f>+VLOOKUP(A130,'Performancerap. ansøger'!A131:J617,6,FALSE)</f>
        <v>0</v>
      </c>
      <c r="K130" s="207">
        <v>4</v>
      </c>
      <c r="L130" t="s">
        <v>360</v>
      </c>
      <c r="M130" t="e">
        <f>IF(VLOOKUP(A268,'Performancerap. ansøger'!A268:J754,5,FALSE)="2) Ansøgning om udbetaling","HK1155",0)</f>
        <v>#N/A</v>
      </c>
      <c r="N130" s="13" t="e">
        <f>+IF(M130="1) Ansøgning om tilsagn",+Ordningsstamdata!$E$5,+Ordningsstamdata!$F$5)</f>
        <v>#N/A</v>
      </c>
      <c r="O130" s="13" t="str">
        <f>+Ordningsstamdata!$J$5</f>
        <v>DD-MM-YYYY</v>
      </c>
      <c r="P130" s="13" t="str">
        <f>+Ordningsstamdata!$I$5</f>
        <v>080202010000350000001000232</v>
      </c>
      <c r="S130" s="20">
        <f>VLOOKUP(A130,'Performancerap. ansøger'!A131:J617,9,FALSE)</f>
        <v>0</v>
      </c>
      <c r="X130" t="e">
        <f>+IF(M130="1) Ansøgning om tilsagn",+IF(J130=Ordningsstamdata!$H$5,"Ansøger","Projektdeltager"),tjek)</f>
        <v>#N/A</v>
      </c>
      <c r="Y130">
        <f>VLOOKUP(A130,'Performancerap. ansøger'!A131:J617,10,FALSE)</f>
        <v>0</v>
      </c>
      <c r="Z130" t="e">
        <f>+VLOOKUP(F130,'Dropdown og data'!D:E,2,FALSE)</f>
        <v>#N/A</v>
      </c>
    </row>
    <row r="131" spans="1:26" x14ac:dyDescent="0.25">
      <c r="A131" t="str">
        <f>+'Performancerap. ansøger'!A130</f>
        <v>-</v>
      </c>
      <c r="B131" t="str">
        <f>+'Performancerap. ansøger'!G132</f>
        <v/>
      </c>
      <c r="D131" t="s">
        <v>359</v>
      </c>
      <c r="E131" s="205">
        <f>VLOOKUP(A131,'Performancerap. ansøger'!A132:J618,3,FALSE)</f>
        <v>0</v>
      </c>
      <c r="F131">
        <f>VLOOKUP(A131,'Performancerap. ansøger'!A132:J618,8,FALSE)</f>
        <v>0</v>
      </c>
      <c r="G131" t="str">
        <f>+Ordningsstamdata!$B$5</f>
        <v>POFG</v>
      </c>
      <c r="H131" t="str">
        <f>+Ordningsstamdata!$C$5</f>
        <v>POFG2023112</v>
      </c>
      <c r="I131" t="str">
        <f>+Ordningsstamdata!$D$5</f>
        <v>xx</v>
      </c>
      <c r="J131">
        <f>+VLOOKUP(A131,'Performancerap. ansøger'!A132:J618,6,FALSE)</f>
        <v>0</v>
      </c>
      <c r="K131" s="207">
        <v>4</v>
      </c>
      <c r="L131" t="s">
        <v>360</v>
      </c>
      <c r="M131" t="e">
        <f>IF(VLOOKUP(A269,'Performancerap. ansøger'!A269:J755,5,FALSE)="2) Ansøgning om udbetaling","HK1155",0)</f>
        <v>#N/A</v>
      </c>
      <c r="N131" s="13" t="e">
        <f>+IF(M131="1) Ansøgning om tilsagn",+Ordningsstamdata!$E$5,+Ordningsstamdata!$F$5)</f>
        <v>#N/A</v>
      </c>
      <c r="O131" s="13" t="str">
        <f>+Ordningsstamdata!$J$5</f>
        <v>DD-MM-YYYY</v>
      </c>
      <c r="P131" s="13" t="str">
        <f>+Ordningsstamdata!$I$5</f>
        <v>080202010000350000001000232</v>
      </c>
      <c r="S131" s="20">
        <f>VLOOKUP(A131,'Performancerap. ansøger'!A132:J618,9,FALSE)</f>
        <v>0</v>
      </c>
      <c r="X131" t="e">
        <f>+IF(M131="1) Ansøgning om tilsagn",+IF(J131=Ordningsstamdata!$H$5,"Ansøger","Projektdeltager"),tjek)</f>
        <v>#N/A</v>
      </c>
      <c r="Y131">
        <f>VLOOKUP(A131,'Performancerap. ansøger'!A132:J618,10,FALSE)</f>
        <v>0</v>
      </c>
      <c r="Z131" t="e">
        <f>+VLOOKUP(F131,'Dropdown og data'!D:E,2,FALSE)</f>
        <v>#N/A</v>
      </c>
    </row>
    <row r="132" spans="1:26" x14ac:dyDescent="0.25">
      <c r="A132" t="str">
        <f>+'Performancerap. ansøger'!A131</f>
        <v>-</v>
      </c>
      <c r="B132" t="str">
        <f>+'Performancerap. ansøger'!G133</f>
        <v/>
      </c>
      <c r="D132" t="s">
        <v>359</v>
      </c>
      <c r="E132" s="205">
        <f>VLOOKUP(A132,'Performancerap. ansøger'!A133:J619,3,FALSE)</f>
        <v>0</v>
      </c>
      <c r="F132">
        <f>VLOOKUP(A132,'Performancerap. ansøger'!A133:J619,8,FALSE)</f>
        <v>0</v>
      </c>
      <c r="G132" t="str">
        <f>+Ordningsstamdata!$B$5</f>
        <v>POFG</v>
      </c>
      <c r="H132" t="str">
        <f>+Ordningsstamdata!$C$5</f>
        <v>POFG2023112</v>
      </c>
      <c r="I132" t="str">
        <f>+Ordningsstamdata!$D$5</f>
        <v>xx</v>
      </c>
      <c r="J132">
        <f>+VLOOKUP(A132,'Performancerap. ansøger'!A133:J619,6,FALSE)</f>
        <v>0</v>
      </c>
      <c r="K132" s="207">
        <v>4</v>
      </c>
      <c r="L132" t="s">
        <v>360</v>
      </c>
      <c r="M132" t="e">
        <f>IF(VLOOKUP(A270,'Performancerap. ansøger'!A270:J756,5,FALSE)="2) Ansøgning om udbetaling","HK1155",0)</f>
        <v>#N/A</v>
      </c>
      <c r="N132" s="13" t="e">
        <f>+IF(M132="1) Ansøgning om tilsagn",+Ordningsstamdata!$E$5,+Ordningsstamdata!$F$5)</f>
        <v>#N/A</v>
      </c>
      <c r="O132" s="13" t="str">
        <f>+Ordningsstamdata!$J$5</f>
        <v>DD-MM-YYYY</v>
      </c>
      <c r="P132" s="13" t="str">
        <f>+Ordningsstamdata!$I$5</f>
        <v>080202010000350000001000232</v>
      </c>
      <c r="S132" s="20">
        <f>VLOOKUP(A132,'Performancerap. ansøger'!A133:J619,9,FALSE)</f>
        <v>0</v>
      </c>
      <c r="X132" t="e">
        <f>+IF(M132="1) Ansøgning om tilsagn",+IF(J132=Ordningsstamdata!$H$5,"Ansøger","Projektdeltager"),tjek)</f>
        <v>#N/A</v>
      </c>
      <c r="Y132">
        <f>VLOOKUP(A132,'Performancerap. ansøger'!A133:J619,10,FALSE)</f>
        <v>0</v>
      </c>
      <c r="Z132" t="e">
        <f>+VLOOKUP(F132,'Dropdown og data'!D:E,2,FALSE)</f>
        <v>#N/A</v>
      </c>
    </row>
    <row r="133" spans="1:26" x14ac:dyDescent="0.25">
      <c r="A133" t="str">
        <f>+'Performancerap. ansøger'!A132</f>
        <v>-</v>
      </c>
      <c r="B133" t="str">
        <f>+'Performancerap. ansøger'!G134</f>
        <v/>
      </c>
      <c r="D133" t="s">
        <v>359</v>
      </c>
      <c r="E133" s="205">
        <f>VLOOKUP(A133,'Performancerap. ansøger'!A134:J620,3,FALSE)</f>
        <v>0</v>
      </c>
      <c r="F133">
        <f>VLOOKUP(A133,'Performancerap. ansøger'!A134:J620,8,FALSE)</f>
        <v>0</v>
      </c>
      <c r="G133" t="str">
        <f>+Ordningsstamdata!$B$5</f>
        <v>POFG</v>
      </c>
      <c r="H133" t="str">
        <f>+Ordningsstamdata!$C$5</f>
        <v>POFG2023112</v>
      </c>
      <c r="I133" t="str">
        <f>+Ordningsstamdata!$D$5</f>
        <v>xx</v>
      </c>
      <c r="J133">
        <f>+VLOOKUP(A133,'Performancerap. ansøger'!A134:J620,6,FALSE)</f>
        <v>0</v>
      </c>
      <c r="K133" s="207">
        <v>4</v>
      </c>
      <c r="L133" t="s">
        <v>360</v>
      </c>
      <c r="M133" t="e">
        <f>IF(VLOOKUP(A271,'Performancerap. ansøger'!A271:J757,5,FALSE)="2) Ansøgning om udbetaling","HK1155",0)</f>
        <v>#N/A</v>
      </c>
      <c r="N133" s="13" t="e">
        <f>+IF(M133="1) Ansøgning om tilsagn",+Ordningsstamdata!$E$5,+Ordningsstamdata!$F$5)</f>
        <v>#N/A</v>
      </c>
      <c r="O133" s="13" t="str">
        <f>+Ordningsstamdata!$J$5</f>
        <v>DD-MM-YYYY</v>
      </c>
      <c r="P133" s="13" t="str">
        <f>+Ordningsstamdata!$I$5</f>
        <v>080202010000350000001000232</v>
      </c>
      <c r="S133" s="20">
        <f>VLOOKUP(A133,'Performancerap. ansøger'!A134:J620,9,FALSE)</f>
        <v>0</v>
      </c>
      <c r="X133" t="e">
        <f>+IF(M133="1) Ansøgning om tilsagn",+IF(J133=Ordningsstamdata!$H$5,"Ansøger","Projektdeltager"),tjek)</f>
        <v>#N/A</v>
      </c>
      <c r="Y133">
        <f>VLOOKUP(A133,'Performancerap. ansøger'!A134:J620,10,FALSE)</f>
        <v>0</v>
      </c>
      <c r="Z133" t="e">
        <f>+VLOOKUP(F133,'Dropdown og data'!D:E,2,FALSE)</f>
        <v>#N/A</v>
      </c>
    </row>
    <row r="134" spans="1:26" x14ac:dyDescent="0.25">
      <c r="A134" t="str">
        <f>+'Performancerap. ansøger'!A133</f>
        <v>-</v>
      </c>
      <c r="B134" t="str">
        <f>+'Performancerap. ansøger'!G135</f>
        <v/>
      </c>
      <c r="D134" t="s">
        <v>359</v>
      </c>
      <c r="E134" s="205">
        <f>VLOOKUP(A134,'Performancerap. ansøger'!A135:J621,3,FALSE)</f>
        <v>0</v>
      </c>
      <c r="F134">
        <f>VLOOKUP(A134,'Performancerap. ansøger'!A135:J621,8,FALSE)</f>
        <v>0</v>
      </c>
      <c r="G134" t="str">
        <f>+Ordningsstamdata!$B$5</f>
        <v>POFG</v>
      </c>
      <c r="H134" t="str">
        <f>+Ordningsstamdata!$C$5</f>
        <v>POFG2023112</v>
      </c>
      <c r="I134" t="str">
        <f>+Ordningsstamdata!$D$5</f>
        <v>xx</v>
      </c>
      <c r="J134">
        <f>+VLOOKUP(A134,'Performancerap. ansøger'!A135:J621,6,FALSE)</f>
        <v>0</v>
      </c>
      <c r="K134" s="207">
        <v>4</v>
      </c>
      <c r="L134" t="s">
        <v>360</v>
      </c>
      <c r="M134" t="e">
        <f>IF(VLOOKUP(A272,'Performancerap. ansøger'!A272:J758,5,FALSE)="2) Ansøgning om udbetaling","HK1155",0)</f>
        <v>#N/A</v>
      </c>
      <c r="N134" s="13" t="e">
        <f>+IF(M134="1) Ansøgning om tilsagn",+Ordningsstamdata!$E$5,+Ordningsstamdata!$F$5)</f>
        <v>#N/A</v>
      </c>
      <c r="O134" s="13" t="str">
        <f>+Ordningsstamdata!$J$5</f>
        <v>DD-MM-YYYY</v>
      </c>
      <c r="P134" s="13" t="str">
        <f>+Ordningsstamdata!$I$5</f>
        <v>080202010000350000001000232</v>
      </c>
      <c r="S134" s="20">
        <f>VLOOKUP(A134,'Performancerap. ansøger'!A135:J621,9,FALSE)</f>
        <v>0</v>
      </c>
      <c r="X134" t="e">
        <f>+IF(M134="1) Ansøgning om tilsagn",+IF(J134=Ordningsstamdata!$H$5,"Ansøger","Projektdeltager"),tjek)</f>
        <v>#N/A</v>
      </c>
      <c r="Y134">
        <f>VLOOKUP(A134,'Performancerap. ansøger'!A135:J621,10,FALSE)</f>
        <v>0</v>
      </c>
      <c r="Z134" t="e">
        <f>+VLOOKUP(F134,'Dropdown og data'!D:E,2,FALSE)</f>
        <v>#N/A</v>
      </c>
    </row>
    <row r="135" spans="1:26" x14ac:dyDescent="0.25">
      <c r="A135" t="str">
        <f>+'Performancerap. ansøger'!A134</f>
        <v>-</v>
      </c>
      <c r="B135" t="str">
        <f>+'Performancerap. ansøger'!G136</f>
        <v/>
      </c>
      <c r="D135" t="s">
        <v>359</v>
      </c>
      <c r="E135" s="205">
        <f>VLOOKUP(A135,'Performancerap. ansøger'!A136:J622,3,FALSE)</f>
        <v>0</v>
      </c>
      <c r="F135">
        <f>VLOOKUP(A135,'Performancerap. ansøger'!A136:J622,8,FALSE)</f>
        <v>0</v>
      </c>
      <c r="G135" t="str">
        <f>+Ordningsstamdata!$B$5</f>
        <v>POFG</v>
      </c>
      <c r="H135" t="str">
        <f>+Ordningsstamdata!$C$5</f>
        <v>POFG2023112</v>
      </c>
      <c r="I135" t="str">
        <f>+Ordningsstamdata!$D$5</f>
        <v>xx</v>
      </c>
      <c r="J135">
        <f>+VLOOKUP(A135,'Performancerap. ansøger'!A136:J622,6,FALSE)</f>
        <v>0</v>
      </c>
      <c r="K135" s="207">
        <v>4</v>
      </c>
      <c r="L135" t="s">
        <v>360</v>
      </c>
      <c r="M135" t="e">
        <f>IF(VLOOKUP(A273,'Performancerap. ansøger'!A273:J759,5,FALSE)="2) Ansøgning om udbetaling","HK1155",0)</f>
        <v>#N/A</v>
      </c>
      <c r="N135" s="13" t="e">
        <f>+IF(M135="1) Ansøgning om tilsagn",+Ordningsstamdata!$E$5,+Ordningsstamdata!$F$5)</f>
        <v>#N/A</v>
      </c>
      <c r="O135" s="13" t="str">
        <f>+Ordningsstamdata!$J$5</f>
        <v>DD-MM-YYYY</v>
      </c>
      <c r="P135" s="13" t="str">
        <f>+Ordningsstamdata!$I$5</f>
        <v>080202010000350000001000232</v>
      </c>
      <c r="S135" s="20">
        <f>VLOOKUP(A135,'Performancerap. ansøger'!A136:J622,9,FALSE)</f>
        <v>0</v>
      </c>
      <c r="X135" t="e">
        <f>+IF(M135="1) Ansøgning om tilsagn",+IF(J135=Ordningsstamdata!$H$5,"Ansøger","Projektdeltager"),tjek)</f>
        <v>#N/A</v>
      </c>
      <c r="Y135">
        <f>VLOOKUP(A135,'Performancerap. ansøger'!A136:J622,10,FALSE)</f>
        <v>0</v>
      </c>
      <c r="Z135" t="e">
        <f>+VLOOKUP(F135,'Dropdown og data'!D:E,2,FALSE)</f>
        <v>#N/A</v>
      </c>
    </row>
    <row r="136" spans="1:26" x14ac:dyDescent="0.25">
      <c r="A136" t="str">
        <f>+'Performancerap. ansøger'!A135</f>
        <v>-</v>
      </c>
      <c r="B136" t="str">
        <f>+'Performancerap. ansøger'!G137</f>
        <v/>
      </c>
      <c r="D136" t="s">
        <v>359</v>
      </c>
      <c r="E136" s="205">
        <f>VLOOKUP(A136,'Performancerap. ansøger'!A137:J623,3,FALSE)</f>
        <v>0</v>
      </c>
      <c r="F136">
        <f>VLOOKUP(A136,'Performancerap. ansøger'!A137:J623,8,FALSE)</f>
        <v>0</v>
      </c>
      <c r="G136" t="str">
        <f>+Ordningsstamdata!$B$5</f>
        <v>POFG</v>
      </c>
      <c r="H136" t="str">
        <f>+Ordningsstamdata!$C$5</f>
        <v>POFG2023112</v>
      </c>
      <c r="I136" t="str">
        <f>+Ordningsstamdata!$D$5</f>
        <v>xx</v>
      </c>
      <c r="J136">
        <f>+VLOOKUP(A136,'Performancerap. ansøger'!A137:J623,6,FALSE)</f>
        <v>0</v>
      </c>
      <c r="K136" s="207">
        <v>4</v>
      </c>
      <c r="L136" t="s">
        <v>360</v>
      </c>
      <c r="M136" t="e">
        <f>IF(VLOOKUP(A274,'Performancerap. ansøger'!A274:J760,5,FALSE)="2) Ansøgning om udbetaling","HK1155",0)</f>
        <v>#N/A</v>
      </c>
      <c r="N136" s="13" t="e">
        <f>+IF(M136="1) Ansøgning om tilsagn",+Ordningsstamdata!$E$5,+Ordningsstamdata!$F$5)</f>
        <v>#N/A</v>
      </c>
      <c r="O136" s="13" t="str">
        <f>+Ordningsstamdata!$J$5</f>
        <v>DD-MM-YYYY</v>
      </c>
      <c r="P136" s="13" t="str">
        <f>+Ordningsstamdata!$I$5</f>
        <v>080202010000350000001000232</v>
      </c>
      <c r="S136" s="20">
        <f>VLOOKUP(A136,'Performancerap. ansøger'!A137:J623,9,FALSE)</f>
        <v>0</v>
      </c>
      <c r="X136" t="e">
        <f>+IF(M136="1) Ansøgning om tilsagn",+IF(J136=Ordningsstamdata!$H$5,"Ansøger","Projektdeltager"),tjek)</f>
        <v>#N/A</v>
      </c>
      <c r="Y136">
        <f>VLOOKUP(A136,'Performancerap. ansøger'!A137:J623,10,FALSE)</f>
        <v>0</v>
      </c>
      <c r="Z136" t="e">
        <f>+VLOOKUP(F136,'Dropdown og data'!D:E,2,FALSE)</f>
        <v>#N/A</v>
      </c>
    </row>
    <row r="137" spans="1:26" x14ac:dyDescent="0.25">
      <c r="A137" t="str">
        <f>+'Performancerap. ansøger'!A136</f>
        <v>-</v>
      </c>
      <c r="B137" t="str">
        <f>+'Performancerap. ansøger'!G138</f>
        <v/>
      </c>
      <c r="D137" t="s">
        <v>359</v>
      </c>
      <c r="E137" s="205">
        <f>VLOOKUP(A137,'Performancerap. ansøger'!A138:J624,3,FALSE)</f>
        <v>0</v>
      </c>
      <c r="F137">
        <f>VLOOKUP(A137,'Performancerap. ansøger'!A138:J624,8,FALSE)</f>
        <v>0</v>
      </c>
      <c r="G137" t="str">
        <f>+Ordningsstamdata!$B$5</f>
        <v>POFG</v>
      </c>
      <c r="H137" t="str">
        <f>+Ordningsstamdata!$C$5</f>
        <v>POFG2023112</v>
      </c>
      <c r="I137" t="str">
        <f>+Ordningsstamdata!$D$5</f>
        <v>xx</v>
      </c>
      <c r="J137">
        <f>+VLOOKUP(A137,'Performancerap. ansøger'!A138:J624,6,FALSE)</f>
        <v>0</v>
      </c>
      <c r="K137" s="207">
        <v>4</v>
      </c>
      <c r="L137" t="s">
        <v>360</v>
      </c>
      <c r="M137" t="e">
        <f>IF(VLOOKUP(A275,'Performancerap. ansøger'!A275:J761,5,FALSE)="2) Ansøgning om udbetaling","HK1155",0)</f>
        <v>#N/A</v>
      </c>
      <c r="N137" s="13" t="e">
        <f>+IF(M137="1) Ansøgning om tilsagn",+Ordningsstamdata!$E$5,+Ordningsstamdata!$F$5)</f>
        <v>#N/A</v>
      </c>
      <c r="O137" s="13" t="str">
        <f>+Ordningsstamdata!$J$5</f>
        <v>DD-MM-YYYY</v>
      </c>
      <c r="P137" s="13" t="str">
        <f>+Ordningsstamdata!$I$5</f>
        <v>080202010000350000001000232</v>
      </c>
      <c r="S137" s="20">
        <f>VLOOKUP(A137,'Performancerap. ansøger'!A138:J624,9,FALSE)</f>
        <v>0</v>
      </c>
      <c r="X137" t="e">
        <f>+IF(M137="1) Ansøgning om tilsagn",+IF(J137=Ordningsstamdata!$H$5,"Ansøger","Projektdeltager"),tjek)</f>
        <v>#N/A</v>
      </c>
      <c r="Y137">
        <f>VLOOKUP(A137,'Performancerap. ansøger'!A138:J624,10,FALSE)</f>
        <v>0</v>
      </c>
      <c r="Z137" t="e">
        <f>+VLOOKUP(F137,'Dropdown og data'!D:E,2,FALSE)</f>
        <v>#N/A</v>
      </c>
    </row>
    <row r="138" spans="1:26" x14ac:dyDescent="0.25">
      <c r="A138" t="str">
        <f>+'Performancerap. ansøger'!A137</f>
        <v>-</v>
      </c>
      <c r="B138" t="str">
        <f>+'Performancerap. ansøger'!G139</f>
        <v/>
      </c>
      <c r="D138" t="s">
        <v>359</v>
      </c>
      <c r="E138" s="205">
        <f>VLOOKUP(A138,'Performancerap. ansøger'!A139:J625,3,FALSE)</f>
        <v>0</v>
      </c>
      <c r="F138">
        <f>VLOOKUP(A138,'Performancerap. ansøger'!A139:J625,8,FALSE)</f>
        <v>0</v>
      </c>
      <c r="G138" t="str">
        <f>+Ordningsstamdata!$B$5</f>
        <v>POFG</v>
      </c>
      <c r="H138" t="str">
        <f>+Ordningsstamdata!$C$5</f>
        <v>POFG2023112</v>
      </c>
      <c r="I138" t="str">
        <f>+Ordningsstamdata!$D$5</f>
        <v>xx</v>
      </c>
      <c r="J138">
        <f>+VLOOKUP(A138,'Performancerap. ansøger'!A139:J625,6,FALSE)</f>
        <v>0</v>
      </c>
      <c r="K138" s="207">
        <v>4</v>
      </c>
      <c r="L138" t="s">
        <v>360</v>
      </c>
      <c r="M138" t="e">
        <f>IF(VLOOKUP(A276,'Performancerap. ansøger'!A276:J762,5,FALSE)="2) Ansøgning om udbetaling","HK1155",0)</f>
        <v>#N/A</v>
      </c>
      <c r="N138" s="13" t="e">
        <f>+IF(M138="1) Ansøgning om tilsagn",+Ordningsstamdata!$E$5,+Ordningsstamdata!$F$5)</f>
        <v>#N/A</v>
      </c>
      <c r="O138" s="13" t="str">
        <f>+Ordningsstamdata!$J$5</f>
        <v>DD-MM-YYYY</v>
      </c>
      <c r="P138" s="13" t="str">
        <f>+Ordningsstamdata!$I$5</f>
        <v>080202010000350000001000232</v>
      </c>
      <c r="S138" s="20">
        <f>VLOOKUP(A138,'Performancerap. ansøger'!A139:J625,9,FALSE)</f>
        <v>0</v>
      </c>
      <c r="X138" t="e">
        <f>+IF(M138="1) Ansøgning om tilsagn",+IF(J138=Ordningsstamdata!$H$5,"Ansøger","Projektdeltager"),tjek)</f>
        <v>#N/A</v>
      </c>
      <c r="Y138">
        <f>VLOOKUP(A138,'Performancerap. ansøger'!A139:J625,10,FALSE)</f>
        <v>0</v>
      </c>
      <c r="Z138" t="e">
        <f>+VLOOKUP(F138,'Dropdown og data'!D:E,2,FALSE)</f>
        <v>#N/A</v>
      </c>
    </row>
    <row r="139" spans="1:26" x14ac:dyDescent="0.25">
      <c r="A139" t="str">
        <f>+'Performancerap. ansøger'!A138</f>
        <v>-</v>
      </c>
      <c r="B139" t="str">
        <f>+'Performancerap. ansøger'!G140</f>
        <v/>
      </c>
      <c r="D139" t="s">
        <v>359</v>
      </c>
      <c r="E139" s="205">
        <f>VLOOKUP(A139,'Performancerap. ansøger'!A140:J626,3,FALSE)</f>
        <v>0</v>
      </c>
      <c r="F139">
        <f>VLOOKUP(A139,'Performancerap. ansøger'!A140:J626,8,FALSE)</f>
        <v>0</v>
      </c>
      <c r="G139" t="str">
        <f>+Ordningsstamdata!$B$5</f>
        <v>POFG</v>
      </c>
      <c r="H139" t="str">
        <f>+Ordningsstamdata!$C$5</f>
        <v>POFG2023112</v>
      </c>
      <c r="I139" t="str">
        <f>+Ordningsstamdata!$D$5</f>
        <v>xx</v>
      </c>
      <c r="J139">
        <f>+VLOOKUP(A139,'Performancerap. ansøger'!A140:J626,6,FALSE)</f>
        <v>0</v>
      </c>
      <c r="K139" s="207">
        <v>4</v>
      </c>
      <c r="L139" t="s">
        <v>360</v>
      </c>
      <c r="M139" t="e">
        <f>IF(VLOOKUP(A277,'Performancerap. ansøger'!A277:J763,5,FALSE)="2) Ansøgning om udbetaling","HK1155",0)</f>
        <v>#N/A</v>
      </c>
      <c r="N139" s="13" t="e">
        <f>+IF(M139="1) Ansøgning om tilsagn",+Ordningsstamdata!$E$5,+Ordningsstamdata!$F$5)</f>
        <v>#N/A</v>
      </c>
      <c r="O139" s="13" t="str">
        <f>+Ordningsstamdata!$J$5</f>
        <v>DD-MM-YYYY</v>
      </c>
      <c r="P139" s="13" t="str">
        <f>+Ordningsstamdata!$I$5</f>
        <v>080202010000350000001000232</v>
      </c>
      <c r="S139" s="20">
        <f>VLOOKUP(A139,'Performancerap. ansøger'!A140:J626,9,FALSE)</f>
        <v>0</v>
      </c>
      <c r="X139" t="e">
        <f>+IF(M139="1) Ansøgning om tilsagn",+IF(J139=Ordningsstamdata!$H$5,"Ansøger","Projektdeltager"),tjek)</f>
        <v>#N/A</v>
      </c>
      <c r="Y139">
        <f>VLOOKUP(A139,'Performancerap. ansøger'!A140:J626,10,FALSE)</f>
        <v>0</v>
      </c>
      <c r="Z139" t="e">
        <f>+VLOOKUP(F139,'Dropdown og data'!D:E,2,FALSE)</f>
        <v>#N/A</v>
      </c>
    </row>
    <row r="140" spans="1:26" x14ac:dyDescent="0.25">
      <c r="A140" t="str">
        <f>+'Performancerap. ansøger'!A139</f>
        <v>-</v>
      </c>
      <c r="B140" t="str">
        <f>+'Performancerap. ansøger'!G141</f>
        <v/>
      </c>
      <c r="D140" t="s">
        <v>359</v>
      </c>
      <c r="E140" s="205">
        <f>VLOOKUP(A140,'Performancerap. ansøger'!A141:J627,3,FALSE)</f>
        <v>0</v>
      </c>
      <c r="F140">
        <f>VLOOKUP(A140,'Performancerap. ansøger'!A141:J627,8,FALSE)</f>
        <v>0</v>
      </c>
      <c r="G140" t="str">
        <f>+Ordningsstamdata!$B$5</f>
        <v>POFG</v>
      </c>
      <c r="H140" t="str">
        <f>+Ordningsstamdata!$C$5</f>
        <v>POFG2023112</v>
      </c>
      <c r="I140" t="str">
        <f>+Ordningsstamdata!$D$5</f>
        <v>xx</v>
      </c>
      <c r="J140">
        <f>+VLOOKUP(A140,'Performancerap. ansøger'!A141:J627,6,FALSE)</f>
        <v>0</v>
      </c>
      <c r="K140" s="207">
        <v>4</v>
      </c>
      <c r="L140" t="s">
        <v>360</v>
      </c>
      <c r="M140" t="e">
        <f>IF(VLOOKUP(A278,'Performancerap. ansøger'!A278:J764,5,FALSE)="2) Ansøgning om udbetaling","HK1155",0)</f>
        <v>#N/A</v>
      </c>
      <c r="N140" s="13" t="e">
        <f>+IF(M140="1) Ansøgning om tilsagn",+Ordningsstamdata!$E$5,+Ordningsstamdata!$F$5)</f>
        <v>#N/A</v>
      </c>
      <c r="O140" s="13" t="str">
        <f>+Ordningsstamdata!$J$5</f>
        <v>DD-MM-YYYY</v>
      </c>
      <c r="P140" s="13" t="str">
        <f>+Ordningsstamdata!$I$5</f>
        <v>080202010000350000001000232</v>
      </c>
      <c r="S140" s="20">
        <f>VLOOKUP(A140,'Performancerap. ansøger'!A141:J627,9,FALSE)</f>
        <v>0</v>
      </c>
      <c r="X140" t="e">
        <f>+IF(M140="1) Ansøgning om tilsagn",+IF(J140=Ordningsstamdata!$H$5,"Ansøger","Projektdeltager"),tjek)</f>
        <v>#N/A</v>
      </c>
      <c r="Y140">
        <f>VLOOKUP(A140,'Performancerap. ansøger'!A141:J627,10,FALSE)</f>
        <v>0</v>
      </c>
      <c r="Z140" t="e">
        <f>+VLOOKUP(F140,'Dropdown og data'!D:E,2,FALSE)</f>
        <v>#N/A</v>
      </c>
    </row>
    <row r="141" spans="1:26" x14ac:dyDescent="0.25">
      <c r="A141" t="str">
        <f>+'Performancerap. ansøger'!A140</f>
        <v>-</v>
      </c>
      <c r="B141" t="str">
        <f>+'Performancerap. ansøger'!G142</f>
        <v/>
      </c>
      <c r="D141" t="s">
        <v>359</v>
      </c>
      <c r="E141" s="205">
        <f>VLOOKUP(A141,'Performancerap. ansøger'!A142:J628,3,FALSE)</f>
        <v>0</v>
      </c>
      <c r="F141">
        <f>VLOOKUP(A141,'Performancerap. ansøger'!A142:J628,8,FALSE)</f>
        <v>0</v>
      </c>
      <c r="G141" t="str">
        <f>+Ordningsstamdata!$B$5</f>
        <v>POFG</v>
      </c>
      <c r="H141" t="str">
        <f>+Ordningsstamdata!$C$5</f>
        <v>POFG2023112</v>
      </c>
      <c r="I141" t="str">
        <f>+Ordningsstamdata!$D$5</f>
        <v>xx</v>
      </c>
      <c r="J141">
        <f>+VLOOKUP(A141,'Performancerap. ansøger'!A142:J628,6,FALSE)</f>
        <v>0</v>
      </c>
      <c r="K141" s="207">
        <v>4</v>
      </c>
      <c r="L141" t="s">
        <v>360</v>
      </c>
      <c r="M141" t="e">
        <f>IF(VLOOKUP(A279,'Performancerap. ansøger'!A279:J765,5,FALSE)="2) Ansøgning om udbetaling","HK1155",0)</f>
        <v>#N/A</v>
      </c>
      <c r="N141" s="13" t="e">
        <f>+IF(M141="1) Ansøgning om tilsagn",+Ordningsstamdata!$E$5,+Ordningsstamdata!$F$5)</f>
        <v>#N/A</v>
      </c>
      <c r="O141" s="13" t="str">
        <f>+Ordningsstamdata!$J$5</f>
        <v>DD-MM-YYYY</v>
      </c>
      <c r="P141" s="13" t="str">
        <f>+Ordningsstamdata!$I$5</f>
        <v>080202010000350000001000232</v>
      </c>
      <c r="S141" s="20">
        <f>VLOOKUP(A141,'Performancerap. ansøger'!A142:J628,9,FALSE)</f>
        <v>0</v>
      </c>
      <c r="X141" t="e">
        <f>+IF(M141="1) Ansøgning om tilsagn",+IF(J141=Ordningsstamdata!$H$5,"Ansøger","Projektdeltager"),tjek)</f>
        <v>#N/A</v>
      </c>
      <c r="Y141">
        <f>VLOOKUP(A141,'Performancerap. ansøger'!A142:J628,10,FALSE)</f>
        <v>0</v>
      </c>
      <c r="Z141" t="e">
        <f>+VLOOKUP(F141,'Dropdown og data'!D:E,2,FALSE)</f>
        <v>#N/A</v>
      </c>
    </row>
    <row r="142" spans="1:26" x14ac:dyDescent="0.25">
      <c r="A142" t="str">
        <f>+'Performancerap. ansøger'!A141</f>
        <v>-</v>
      </c>
      <c r="B142" t="str">
        <f>+'Performancerap. ansøger'!G143</f>
        <v/>
      </c>
      <c r="D142" t="s">
        <v>359</v>
      </c>
      <c r="E142" s="205">
        <f>VLOOKUP(A142,'Performancerap. ansøger'!A143:J629,3,FALSE)</f>
        <v>0</v>
      </c>
      <c r="F142">
        <f>VLOOKUP(A142,'Performancerap. ansøger'!A143:J629,8,FALSE)</f>
        <v>0</v>
      </c>
      <c r="G142" t="str">
        <f>+Ordningsstamdata!$B$5</f>
        <v>POFG</v>
      </c>
      <c r="H142" t="str">
        <f>+Ordningsstamdata!$C$5</f>
        <v>POFG2023112</v>
      </c>
      <c r="I142" t="str">
        <f>+Ordningsstamdata!$D$5</f>
        <v>xx</v>
      </c>
      <c r="J142">
        <f>+VLOOKUP(A142,'Performancerap. ansøger'!A143:J629,6,FALSE)</f>
        <v>0</v>
      </c>
      <c r="K142" s="207">
        <v>4</v>
      </c>
      <c r="L142" t="s">
        <v>360</v>
      </c>
      <c r="M142" t="e">
        <f>IF(VLOOKUP(A280,'Performancerap. ansøger'!A280:J766,5,FALSE)="2) Ansøgning om udbetaling","HK1155",0)</f>
        <v>#N/A</v>
      </c>
      <c r="N142" s="13" t="e">
        <f>+IF(M142="1) Ansøgning om tilsagn",+Ordningsstamdata!$E$5,+Ordningsstamdata!$F$5)</f>
        <v>#N/A</v>
      </c>
      <c r="O142" s="13" t="str">
        <f>+Ordningsstamdata!$J$5</f>
        <v>DD-MM-YYYY</v>
      </c>
      <c r="P142" s="13" t="str">
        <f>+Ordningsstamdata!$I$5</f>
        <v>080202010000350000001000232</v>
      </c>
      <c r="S142" s="20">
        <f>VLOOKUP(A142,'Performancerap. ansøger'!A143:J629,9,FALSE)</f>
        <v>0</v>
      </c>
      <c r="X142" t="e">
        <f>+IF(M142="1) Ansøgning om tilsagn",+IF(J142=Ordningsstamdata!$H$5,"Ansøger","Projektdeltager"),tjek)</f>
        <v>#N/A</v>
      </c>
      <c r="Y142">
        <f>VLOOKUP(A142,'Performancerap. ansøger'!A143:J629,10,FALSE)</f>
        <v>0</v>
      </c>
      <c r="Z142" t="e">
        <f>+VLOOKUP(F142,'Dropdown og data'!D:E,2,FALSE)</f>
        <v>#N/A</v>
      </c>
    </row>
    <row r="143" spans="1:26" x14ac:dyDescent="0.25">
      <c r="A143" t="str">
        <f>+'Performancerap. ansøger'!A142</f>
        <v>-</v>
      </c>
      <c r="B143" t="str">
        <f>+'Performancerap. ansøger'!G144</f>
        <v/>
      </c>
      <c r="D143" t="s">
        <v>359</v>
      </c>
      <c r="E143" s="205">
        <f>VLOOKUP(A143,'Performancerap. ansøger'!A144:J630,3,FALSE)</f>
        <v>0</v>
      </c>
      <c r="F143">
        <f>VLOOKUP(A143,'Performancerap. ansøger'!A144:J630,8,FALSE)</f>
        <v>0</v>
      </c>
      <c r="G143" t="str">
        <f>+Ordningsstamdata!$B$5</f>
        <v>POFG</v>
      </c>
      <c r="H143" t="str">
        <f>+Ordningsstamdata!$C$5</f>
        <v>POFG2023112</v>
      </c>
      <c r="I143" t="str">
        <f>+Ordningsstamdata!$D$5</f>
        <v>xx</v>
      </c>
      <c r="J143">
        <f>+VLOOKUP(A143,'Performancerap. ansøger'!A144:J630,6,FALSE)</f>
        <v>0</v>
      </c>
      <c r="K143" s="207">
        <v>4</v>
      </c>
      <c r="L143" t="s">
        <v>360</v>
      </c>
      <c r="M143" t="e">
        <f>IF(VLOOKUP(A281,'Performancerap. ansøger'!A281:J767,5,FALSE)="2) Ansøgning om udbetaling","HK1155",0)</f>
        <v>#N/A</v>
      </c>
      <c r="N143" s="13" t="e">
        <f>+IF(M143="1) Ansøgning om tilsagn",+Ordningsstamdata!$E$5,+Ordningsstamdata!$F$5)</f>
        <v>#N/A</v>
      </c>
      <c r="O143" s="13" t="str">
        <f>+Ordningsstamdata!$J$5</f>
        <v>DD-MM-YYYY</v>
      </c>
      <c r="P143" s="13" t="str">
        <f>+Ordningsstamdata!$I$5</f>
        <v>080202010000350000001000232</v>
      </c>
      <c r="S143" s="20">
        <f>VLOOKUP(A143,'Performancerap. ansøger'!A144:J630,9,FALSE)</f>
        <v>0</v>
      </c>
      <c r="X143" t="e">
        <f>+IF(M143="1) Ansøgning om tilsagn",+IF(J143=Ordningsstamdata!$H$5,"Ansøger","Projektdeltager"),tjek)</f>
        <v>#N/A</v>
      </c>
      <c r="Y143">
        <f>VLOOKUP(A143,'Performancerap. ansøger'!A144:J630,10,FALSE)</f>
        <v>0</v>
      </c>
      <c r="Z143" t="e">
        <f>+VLOOKUP(F143,'Dropdown og data'!D:E,2,FALSE)</f>
        <v>#N/A</v>
      </c>
    </row>
    <row r="144" spans="1:26" x14ac:dyDescent="0.25">
      <c r="A144" t="str">
        <f>+'Performancerap. ansøger'!A143</f>
        <v>-</v>
      </c>
      <c r="B144" t="str">
        <f>+'Performancerap. ansøger'!G145</f>
        <v/>
      </c>
      <c r="D144" t="s">
        <v>359</v>
      </c>
      <c r="E144" s="205">
        <f>VLOOKUP(A144,'Performancerap. ansøger'!A145:J631,3,FALSE)</f>
        <v>0</v>
      </c>
      <c r="F144">
        <f>VLOOKUP(A144,'Performancerap. ansøger'!A145:J631,8,FALSE)</f>
        <v>0</v>
      </c>
      <c r="G144" t="str">
        <f>+Ordningsstamdata!$B$5</f>
        <v>POFG</v>
      </c>
      <c r="H144" t="str">
        <f>+Ordningsstamdata!$C$5</f>
        <v>POFG2023112</v>
      </c>
      <c r="I144" t="str">
        <f>+Ordningsstamdata!$D$5</f>
        <v>xx</v>
      </c>
      <c r="J144">
        <f>+VLOOKUP(A144,'Performancerap. ansøger'!A145:J631,6,FALSE)</f>
        <v>0</v>
      </c>
      <c r="K144" s="207">
        <v>4</v>
      </c>
      <c r="L144" t="s">
        <v>360</v>
      </c>
      <c r="M144" t="e">
        <f>IF(VLOOKUP(A282,'Performancerap. ansøger'!A282:J768,5,FALSE)="2) Ansøgning om udbetaling","HK1155",0)</f>
        <v>#N/A</v>
      </c>
      <c r="N144" s="13" t="e">
        <f>+IF(M144="1) Ansøgning om tilsagn",+Ordningsstamdata!$E$5,+Ordningsstamdata!$F$5)</f>
        <v>#N/A</v>
      </c>
      <c r="O144" s="13" t="str">
        <f>+Ordningsstamdata!$J$5</f>
        <v>DD-MM-YYYY</v>
      </c>
      <c r="P144" s="13" t="str">
        <f>+Ordningsstamdata!$I$5</f>
        <v>080202010000350000001000232</v>
      </c>
      <c r="S144" s="20">
        <f>VLOOKUP(A144,'Performancerap. ansøger'!A145:J631,9,FALSE)</f>
        <v>0</v>
      </c>
      <c r="X144" t="e">
        <f>+IF(M144="1) Ansøgning om tilsagn",+IF(J144=Ordningsstamdata!$H$5,"Ansøger","Projektdeltager"),tjek)</f>
        <v>#N/A</v>
      </c>
      <c r="Y144">
        <f>VLOOKUP(A144,'Performancerap. ansøger'!A145:J631,10,FALSE)</f>
        <v>0</v>
      </c>
      <c r="Z144" t="e">
        <f>+VLOOKUP(F144,'Dropdown og data'!D:E,2,FALSE)</f>
        <v>#N/A</v>
      </c>
    </row>
    <row r="145" spans="1:26" x14ac:dyDescent="0.25">
      <c r="A145" t="str">
        <f>+'Performancerap. ansøger'!A144</f>
        <v>-</v>
      </c>
      <c r="B145" t="str">
        <f>+'Performancerap. ansøger'!G146</f>
        <v/>
      </c>
      <c r="D145" t="s">
        <v>359</v>
      </c>
      <c r="E145" s="205">
        <f>VLOOKUP(A145,'Performancerap. ansøger'!A146:J632,3,FALSE)</f>
        <v>0</v>
      </c>
      <c r="F145">
        <f>VLOOKUP(A145,'Performancerap. ansøger'!A146:J632,8,FALSE)</f>
        <v>0</v>
      </c>
      <c r="G145" t="str">
        <f>+Ordningsstamdata!$B$5</f>
        <v>POFG</v>
      </c>
      <c r="H145" t="str">
        <f>+Ordningsstamdata!$C$5</f>
        <v>POFG2023112</v>
      </c>
      <c r="I145" t="str">
        <f>+Ordningsstamdata!$D$5</f>
        <v>xx</v>
      </c>
      <c r="J145">
        <f>+VLOOKUP(A145,'Performancerap. ansøger'!A146:J632,6,FALSE)</f>
        <v>0</v>
      </c>
      <c r="K145" s="207">
        <v>4</v>
      </c>
      <c r="L145" t="s">
        <v>360</v>
      </c>
      <c r="M145" t="e">
        <f>IF(VLOOKUP(A283,'Performancerap. ansøger'!A283:J769,5,FALSE)="2) Ansøgning om udbetaling","HK1155",0)</f>
        <v>#N/A</v>
      </c>
      <c r="N145" s="13" t="e">
        <f>+IF(M145="1) Ansøgning om tilsagn",+Ordningsstamdata!$E$5,+Ordningsstamdata!$F$5)</f>
        <v>#N/A</v>
      </c>
      <c r="O145" s="13" t="str">
        <f>+Ordningsstamdata!$J$5</f>
        <v>DD-MM-YYYY</v>
      </c>
      <c r="P145" s="13" t="str">
        <f>+Ordningsstamdata!$I$5</f>
        <v>080202010000350000001000232</v>
      </c>
      <c r="S145" s="20">
        <f>VLOOKUP(A145,'Performancerap. ansøger'!A146:J632,9,FALSE)</f>
        <v>0</v>
      </c>
      <c r="X145" t="e">
        <f>+IF(M145="1) Ansøgning om tilsagn",+IF(J145=Ordningsstamdata!$H$5,"Ansøger","Projektdeltager"),tjek)</f>
        <v>#N/A</v>
      </c>
      <c r="Y145">
        <f>VLOOKUP(A145,'Performancerap. ansøger'!A146:J632,10,FALSE)</f>
        <v>0</v>
      </c>
      <c r="Z145" t="e">
        <f>+VLOOKUP(F145,'Dropdown og data'!D:E,2,FALSE)</f>
        <v>#N/A</v>
      </c>
    </row>
    <row r="146" spans="1:26" x14ac:dyDescent="0.25">
      <c r="A146" t="str">
        <f>+'Performancerap. ansøger'!A145</f>
        <v>-</v>
      </c>
      <c r="B146" t="str">
        <f>+'Performancerap. ansøger'!G147</f>
        <v/>
      </c>
      <c r="D146" t="s">
        <v>359</v>
      </c>
      <c r="E146" s="205">
        <f>VLOOKUP(A146,'Performancerap. ansøger'!A147:J633,3,FALSE)</f>
        <v>0</v>
      </c>
      <c r="F146">
        <f>VLOOKUP(A146,'Performancerap. ansøger'!A147:J633,8,FALSE)</f>
        <v>0</v>
      </c>
      <c r="G146" t="str">
        <f>+Ordningsstamdata!$B$5</f>
        <v>POFG</v>
      </c>
      <c r="H146" t="str">
        <f>+Ordningsstamdata!$C$5</f>
        <v>POFG2023112</v>
      </c>
      <c r="I146" t="str">
        <f>+Ordningsstamdata!$D$5</f>
        <v>xx</v>
      </c>
      <c r="J146">
        <f>+VLOOKUP(A146,'Performancerap. ansøger'!A147:J633,6,FALSE)</f>
        <v>0</v>
      </c>
      <c r="K146" s="207">
        <v>4</v>
      </c>
      <c r="L146" t="s">
        <v>360</v>
      </c>
      <c r="M146" t="e">
        <f>IF(VLOOKUP(A284,'Performancerap. ansøger'!A284:J770,5,FALSE)="2) Ansøgning om udbetaling","HK1155",0)</f>
        <v>#N/A</v>
      </c>
      <c r="N146" s="13" t="e">
        <f>+IF(M146="1) Ansøgning om tilsagn",+Ordningsstamdata!$E$5,+Ordningsstamdata!$F$5)</f>
        <v>#N/A</v>
      </c>
      <c r="O146" s="13" t="str">
        <f>+Ordningsstamdata!$J$5</f>
        <v>DD-MM-YYYY</v>
      </c>
      <c r="P146" s="13" t="str">
        <f>+Ordningsstamdata!$I$5</f>
        <v>080202010000350000001000232</v>
      </c>
      <c r="S146" s="20">
        <f>VLOOKUP(A146,'Performancerap. ansøger'!A147:J633,9,FALSE)</f>
        <v>0</v>
      </c>
      <c r="X146" t="e">
        <f>+IF(M146="1) Ansøgning om tilsagn",+IF(J146=Ordningsstamdata!$H$5,"Ansøger","Projektdeltager"),tjek)</f>
        <v>#N/A</v>
      </c>
      <c r="Y146">
        <f>VLOOKUP(A146,'Performancerap. ansøger'!A147:J633,10,FALSE)</f>
        <v>0</v>
      </c>
      <c r="Z146" t="e">
        <f>+VLOOKUP(F146,'Dropdown og data'!D:E,2,FALSE)</f>
        <v>#N/A</v>
      </c>
    </row>
    <row r="147" spans="1:26" x14ac:dyDescent="0.25">
      <c r="A147" t="str">
        <f>+'Performancerap. ansøger'!A146</f>
        <v>-</v>
      </c>
      <c r="B147" t="str">
        <f>+'Performancerap. ansøger'!G148</f>
        <v/>
      </c>
      <c r="D147" t="s">
        <v>359</v>
      </c>
      <c r="E147" s="205">
        <f>VLOOKUP(A147,'Performancerap. ansøger'!A148:J634,3,FALSE)</f>
        <v>0</v>
      </c>
      <c r="F147">
        <f>VLOOKUP(A147,'Performancerap. ansøger'!A148:J634,8,FALSE)</f>
        <v>0</v>
      </c>
      <c r="G147" t="str">
        <f>+Ordningsstamdata!$B$5</f>
        <v>POFG</v>
      </c>
      <c r="H147" t="str">
        <f>+Ordningsstamdata!$C$5</f>
        <v>POFG2023112</v>
      </c>
      <c r="I147" t="str">
        <f>+Ordningsstamdata!$D$5</f>
        <v>xx</v>
      </c>
      <c r="J147">
        <f>+VLOOKUP(A147,'Performancerap. ansøger'!A148:J634,6,FALSE)</f>
        <v>0</v>
      </c>
      <c r="K147" s="207">
        <v>4</v>
      </c>
      <c r="L147" t="s">
        <v>360</v>
      </c>
      <c r="M147" t="e">
        <f>IF(VLOOKUP(A285,'Performancerap. ansøger'!A285:J771,5,FALSE)="2) Ansøgning om udbetaling","HK1155",0)</f>
        <v>#N/A</v>
      </c>
      <c r="N147" s="13" t="e">
        <f>+IF(M147="1) Ansøgning om tilsagn",+Ordningsstamdata!$E$5,+Ordningsstamdata!$F$5)</f>
        <v>#N/A</v>
      </c>
      <c r="O147" s="13" t="str">
        <f>+Ordningsstamdata!$J$5</f>
        <v>DD-MM-YYYY</v>
      </c>
      <c r="P147" s="13" t="str">
        <f>+Ordningsstamdata!$I$5</f>
        <v>080202010000350000001000232</v>
      </c>
      <c r="S147" s="20">
        <f>VLOOKUP(A147,'Performancerap. ansøger'!A148:J634,9,FALSE)</f>
        <v>0</v>
      </c>
      <c r="X147" t="e">
        <f>+IF(M147="1) Ansøgning om tilsagn",+IF(J147=Ordningsstamdata!$H$5,"Ansøger","Projektdeltager"),tjek)</f>
        <v>#N/A</v>
      </c>
      <c r="Y147">
        <f>VLOOKUP(A147,'Performancerap. ansøger'!A148:J634,10,FALSE)</f>
        <v>0</v>
      </c>
      <c r="Z147" t="e">
        <f>+VLOOKUP(F147,'Dropdown og data'!D:E,2,FALSE)</f>
        <v>#N/A</v>
      </c>
    </row>
    <row r="148" spans="1:26" x14ac:dyDescent="0.25">
      <c r="A148" t="str">
        <f>+'Performancerap. ansøger'!A147</f>
        <v>-</v>
      </c>
      <c r="B148" t="str">
        <f>+'Performancerap. ansøger'!G149</f>
        <v/>
      </c>
      <c r="D148" t="s">
        <v>359</v>
      </c>
      <c r="E148" s="205">
        <f>VLOOKUP(A148,'Performancerap. ansøger'!A149:J635,3,FALSE)</f>
        <v>0</v>
      </c>
      <c r="F148">
        <f>VLOOKUP(A148,'Performancerap. ansøger'!A149:J635,8,FALSE)</f>
        <v>0</v>
      </c>
      <c r="G148" t="str">
        <f>+Ordningsstamdata!$B$5</f>
        <v>POFG</v>
      </c>
      <c r="H148" t="str">
        <f>+Ordningsstamdata!$C$5</f>
        <v>POFG2023112</v>
      </c>
      <c r="I148" t="str">
        <f>+Ordningsstamdata!$D$5</f>
        <v>xx</v>
      </c>
      <c r="J148">
        <f>+VLOOKUP(A148,'Performancerap. ansøger'!A149:J635,6,FALSE)</f>
        <v>0</v>
      </c>
      <c r="K148" s="207">
        <v>4</v>
      </c>
      <c r="L148" t="s">
        <v>360</v>
      </c>
      <c r="M148" t="e">
        <f>IF(VLOOKUP(A286,'Performancerap. ansøger'!A286:J772,5,FALSE)="2) Ansøgning om udbetaling","HK1155",0)</f>
        <v>#N/A</v>
      </c>
      <c r="N148" s="13" t="e">
        <f>+IF(M148="1) Ansøgning om tilsagn",+Ordningsstamdata!$E$5,+Ordningsstamdata!$F$5)</f>
        <v>#N/A</v>
      </c>
      <c r="O148" s="13" t="str">
        <f>+Ordningsstamdata!$J$5</f>
        <v>DD-MM-YYYY</v>
      </c>
      <c r="P148" s="13" t="str">
        <f>+Ordningsstamdata!$I$5</f>
        <v>080202010000350000001000232</v>
      </c>
      <c r="S148" s="20">
        <f>VLOOKUP(A148,'Performancerap. ansøger'!A149:J635,9,FALSE)</f>
        <v>0</v>
      </c>
      <c r="X148" t="e">
        <f>+IF(M148="1) Ansøgning om tilsagn",+IF(J148=Ordningsstamdata!$H$5,"Ansøger","Projektdeltager"),tjek)</f>
        <v>#N/A</v>
      </c>
      <c r="Y148">
        <f>VLOOKUP(A148,'Performancerap. ansøger'!A149:J635,10,FALSE)</f>
        <v>0</v>
      </c>
      <c r="Z148" t="e">
        <f>+VLOOKUP(F148,'Dropdown og data'!D:E,2,FALSE)</f>
        <v>#N/A</v>
      </c>
    </row>
    <row r="149" spans="1:26" x14ac:dyDescent="0.25">
      <c r="A149" t="str">
        <f>+'Performancerap. ansøger'!A148</f>
        <v>-</v>
      </c>
      <c r="B149" t="str">
        <f>+'Performancerap. ansøger'!G150</f>
        <v/>
      </c>
      <c r="D149" t="s">
        <v>359</v>
      </c>
      <c r="E149" s="205">
        <f>VLOOKUP(A149,'Performancerap. ansøger'!A150:J636,3,FALSE)</f>
        <v>0</v>
      </c>
      <c r="F149">
        <f>VLOOKUP(A149,'Performancerap. ansøger'!A150:J636,8,FALSE)</f>
        <v>0</v>
      </c>
      <c r="G149" t="str">
        <f>+Ordningsstamdata!$B$5</f>
        <v>POFG</v>
      </c>
      <c r="H149" t="str">
        <f>+Ordningsstamdata!$C$5</f>
        <v>POFG2023112</v>
      </c>
      <c r="I149" t="str">
        <f>+Ordningsstamdata!$D$5</f>
        <v>xx</v>
      </c>
      <c r="J149">
        <f>+VLOOKUP(A149,'Performancerap. ansøger'!A150:J636,6,FALSE)</f>
        <v>0</v>
      </c>
      <c r="K149" s="207">
        <v>4</v>
      </c>
      <c r="L149" t="s">
        <v>360</v>
      </c>
      <c r="M149" t="e">
        <f>IF(VLOOKUP(A287,'Performancerap. ansøger'!A287:J773,5,FALSE)="2) Ansøgning om udbetaling","HK1155",0)</f>
        <v>#N/A</v>
      </c>
      <c r="N149" s="13" t="e">
        <f>+IF(M149="1) Ansøgning om tilsagn",+Ordningsstamdata!$E$5,+Ordningsstamdata!$F$5)</f>
        <v>#N/A</v>
      </c>
      <c r="O149" s="13" t="str">
        <f>+Ordningsstamdata!$J$5</f>
        <v>DD-MM-YYYY</v>
      </c>
      <c r="P149" s="13" t="str">
        <f>+Ordningsstamdata!$I$5</f>
        <v>080202010000350000001000232</v>
      </c>
      <c r="S149" s="20">
        <f>VLOOKUP(A149,'Performancerap. ansøger'!A150:J636,9,FALSE)</f>
        <v>0</v>
      </c>
      <c r="X149" t="e">
        <f>+IF(M149="1) Ansøgning om tilsagn",+IF(J149=Ordningsstamdata!$H$5,"Ansøger","Projektdeltager"),tjek)</f>
        <v>#N/A</v>
      </c>
      <c r="Y149">
        <f>VLOOKUP(A149,'Performancerap. ansøger'!A150:J636,10,FALSE)</f>
        <v>0</v>
      </c>
      <c r="Z149" t="e">
        <f>+VLOOKUP(F149,'Dropdown og data'!D:E,2,FALSE)</f>
        <v>#N/A</v>
      </c>
    </row>
    <row r="150" spans="1:26" x14ac:dyDescent="0.25">
      <c r="A150" t="str">
        <f>+'Performancerap. ansøger'!A149</f>
        <v>-</v>
      </c>
      <c r="B150" t="str">
        <f>+'Performancerap. ansøger'!G151</f>
        <v/>
      </c>
      <c r="D150" t="s">
        <v>359</v>
      </c>
      <c r="E150" s="205">
        <f>VLOOKUP(A150,'Performancerap. ansøger'!A151:J637,3,FALSE)</f>
        <v>0</v>
      </c>
      <c r="F150">
        <f>VLOOKUP(A150,'Performancerap. ansøger'!A151:J637,8,FALSE)</f>
        <v>0</v>
      </c>
      <c r="G150" t="str">
        <f>+Ordningsstamdata!$B$5</f>
        <v>POFG</v>
      </c>
      <c r="H150" t="str">
        <f>+Ordningsstamdata!$C$5</f>
        <v>POFG2023112</v>
      </c>
      <c r="I150" t="str">
        <f>+Ordningsstamdata!$D$5</f>
        <v>xx</v>
      </c>
      <c r="J150">
        <f>+VLOOKUP(A150,'Performancerap. ansøger'!A151:J637,6,FALSE)</f>
        <v>0</v>
      </c>
      <c r="K150" s="207">
        <v>4</v>
      </c>
      <c r="L150" t="s">
        <v>360</v>
      </c>
      <c r="M150" t="e">
        <f>IF(VLOOKUP(A288,'Performancerap. ansøger'!A288:J774,5,FALSE)="2) Ansøgning om udbetaling","HK1155",0)</f>
        <v>#N/A</v>
      </c>
      <c r="N150" s="13" t="e">
        <f>+IF(M150="1) Ansøgning om tilsagn",+Ordningsstamdata!$E$5,+Ordningsstamdata!$F$5)</f>
        <v>#N/A</v>
      </c>
      <c r="O150" s="13" t="str">
        <f>+Ordningsstamdata!$J$5</f>
        <v>DD-MM-YYYY</v>
      </c>
      <c r="P150" s="13" t="str">
        <f>+Ordningsstamdata!$I$5</f>
        <v>080202010000350000001000232</v>
      </c>
      <c r="S150" s="20">
        <f>VLOOKUP(A150,'Performancerap. ansøger'!A151:J637,9,FALSE)</f>
        <v>0</v>
      </c>
      <c r="X150" t="e">
        <f>+IF(M150="1) Ansøgning om tilsagn",+IF(J150=Ordningsstamdata!$H$5,"Ansøger","Projektdeltager"),tjek)</f>
        <v>#N/A</v>
      </c>
      <c r="Y150">
        <f>VLOOKUP(A150,'Performancerap. ansøger'!A151:J637,10,FALSE)</f>
        <v>0</v>
      </c>
      <c r="Z150" t="e">
        <f>+VLOOKUP(F150,'Dropdown og data'!D:E,2,FALSE)</f>
        <v>#N/A</v>
      </c>
    </row>
    <row r="151" spans="1:26" x14ac:dyDescent="0.25">
      <c r="A151" t="str">
        <f>+'Performancerap. ansøger'!A150</f>
        <v>-</v>
      </c>
      <c r="B151" t="str">
        <f>+'Performancerap. ansøger'!G152</f>
        <v/>
      </c>
      <c r="D151" t="s">
        <v>359</v>
      </c>
      <c r="E151" s="205">
        <f>VLOOKUP(A151,'Performancerap. ansøger'!A152:J638,3,FALSE)</f>
        <v>0</v>
      </c>
      <c r="F151">
        <f>VLOOKUP(A151,'Performancerap. ansøger'!A152:J638,8,FALSE)</f>
        <v>0</v>
      </c>
      <c r="G151" t="str">
        <f>+Ordningsstamdata!$B$5</f>
        <v>POFG</v>
      </c>
      <c r="H151" t="str">
        <f>+Ordningsstamdata!$C$5</f>
        <v>POFG2023112</v>
      </c>
      <c r="I151" t="str">
        <f>+Ordningsstamdata!$D$5</f>
        <v>xx</v>
      </c>
      <c r="J151">
        <f>+VLOOKUP(A151,'Performancerap. ansøger'!A152:J638,6,FALSE)</f>
        <v>0</v>
      </c>
      <c r="K151" s="207">
        <v>4</v>
      </c>
      <c r="L151" t="s">
        <v>360</v>
      </c>
      <c r="M151" t="e">
        <f>IF(VLOOKUP(A289,'Performancerap. ansøger'!A289:J775,5,FALSE)="2) Ansøgning om udbetaling","HK1155",0)</f>
        <v>#N/A</v>
      </c>
      <c r="N151" s="13" t="e">
        <f>+IF(M151="1) Ansøgning om tilsagn",+Ordningsstamdata!$E$5,+Ordningsstamdata!$F$5)</f>
        <v>#N/A</v>
      </c>
      <c r="O151" s="13" t="str">
        <f>+Ordningsstamdata!$J$5</f>
        <v>DD-MM-YYYY</v>
      </c>
      <c r="P151" s="13" t="str">
        <f>+Ordningsstamdata!$I$5</f>
        <v>080202010000350000001000232</v>
      </c>
      <c r="S151" s="20">
        <f>VLOOKUP(A151,'Performancerap. ansøger'!A152:J638,9,FALSE)</f>
        <v>0</v>
      </c>
      <c r="X151" t="e">
        <f>+IF(M151="1) Ansøgning om tilsagn",+IF(J151=Ordningsstamdata!$H$5,"Ansøger","Projektdeltager"),tjek)</f>
        <v>#N/A</v>
      </c>
      <c r="Y151">
        <f>VLOOKUP(A151,'Performancerap. ansøger'!A152:J638,10,FALSE)</f>
        <v>0</v>
      </c>
      <c r="Z151" t="e">
        <f>+VLOOKUP(F151,'Dropdown og data'!D:E,2,FALSE)</f>
        <v>#N/A</v>
      </c>
    </row>
    <row r="152" spans="1:26" x14ac:dyDescent="0.25">
      <c r="A152" t="str">
        <f>+'Performancerap. ansøger'!A151</f>
        <v>-</v>
      </c>
      <c r="B152" t="str">
        <f>+'Performancerap. ansøger'!G153</f>
        <v/>
      </c>
      <c r="D152" t="s">
        <v>359</v>
      </c>
      <c r="E152" s="205">
        <f>VLOOKUP(A152,'Performancerap. ansøger'!A153:J639,3,FALSE)</f>
        <v>0</v>
      </c>
      <c r="F152">
        <f>VLOOKUP(A152,'Performancerap. ansøger'!A153:J639,8,FALSE)</f>
        <v>0</v>
      </c>
      <c r="G152" t="str">
        <f>+Ordningsstamdata!$B$5</f>
        <v>POFG</v>
      </c>
      <c r="H152" t="str">
        <f>+Ordningsstamdata!$C$5</f>
        <v>POFG2023112</v>
      </c>
      <c r="I152" t="str">
        <f>+Ordningsstamdata!$D$5</f>
        <v>xx</v>
      </c>
      <c r="J152">
        <f>+VLOOKUP(A152,'Performancerap. ansøger'!A153:J639,6,FALSE)</f>
        <v>0</v>
      </c>
      <c r="K152" s="207">
        <v>4</v>
      </c>
      <c r="L152" t="s">
        <v>360</v>
      </c>
      <c r="M152" t="e">
        <f>IF(VLOOKUP(A290,'Performancerap. ansøger'!A290:J776,5,FALSE)="2) Ansøgning om udbetaling","HK1155",0)</f>
        <v>#N/A</v>
      </c>
      <c r="N152" s="13" t="e">
        <f>+IF(M152="1) Ansøgning om tilsagn",+Ordningsstamdata!$E$5,+Ordningsstamdata!$F$5)</f>
        <v>#N/A</v>
      </c>
      <c r="O152" s="13" t="str">
        <f>+Ordningsstamdata!$J$5</f>
        <v>DD-MM-YYYY</v>
      </c>
      <c r="P152" s="13" t="str">
        <f>+Ordningsstamdata!$I$5</f>
        <v>080202010000350000001000232</v>
      </c>
      <c r="S152" s="20">
        <f>VLOOKUP(A152,'Performancerap. ansøger'!A153:J639,9,FALSE)</f>
        <v>0</v>
      </c>
      <c r="X152" t="e">
        <f>+IF(M152="1) Ansøgning om tilsagn",+IF(J152=Ordningsstamdata!$H$5,"Ansøger","Projektdeltager"),tjek)</f>
        <v>#N/A</v>
      </c>
      <c r="Y152">
        <f>VLOOKUP(A152,'Performancerap. ansøger'!A153:J639,10,FALSE)</f>
        <v>0</v>
      </c>
      <c r="Z152" t="e">
        <f>+VLOOKUP(F152,'Dropdown og data'!D:E,2,FALSE)</f>
        <v>#N/A</v>
      </c>
    </row>
    <row r="153" spans="1:26" x14ac:dyDescent="0.25">
      <c r="A153" t="str">
        <f>+'Performancerap. ansøger'!A152</f>
        <v>-</v>
      </c>
      <c r="B153" t="str">
        <f>+'Performancerap. ansøger'!G154</f>
        <v/>
      </c>
      <c r="D153" t="s">
        <v>359</v>
      </c>
      <c r="E153" s="205">
        <f>VLOOKUP(A153,'Performancerap. ansøger'!A154:J640,3,FALSE)</f>
        <v>0</v>
      </c>
      <c r="F153">
        <f>VLOOKUP(A153,'Performancerap. ansøger'!A154:J640,8,FALSE)</f>
        <v>0</v>
      </c>
      <c r="G153" t="str">
        <f>+Ordningsstamdata!$B$5</f>
        <v>POFG</v>
      </c>
      <c r="H153" t="str">
        <f>+Ordningsstamdata!$C$5</f>
        <v>POFG2023112</v>
      </c>
      <c r="I153" t="str">
        <f>+Ordningsstamdata!$D$5</f>
        <v>xx</v>
      </c>
      <c r="J153">
        <f>+VLOOKUP(A153,'Performancerap. ansøger'!A154:J640,6,FALSE)</f>
        <v>0</v>
      </c>
      <c r="K153" s="207">
        <v>4</v>
      </c>
      <c r="L153" t="s">
        <v>360</v>
      </c>
      <c r="M153" t="e">
        <f>IF(VLOOKUP(A291,'Performancerap. ansøger'!A291:J777,5,FALSE)="2) Ansøgning om udbetaling","HK1155",0)</f>
        <v>#N/A</v>
      </c>
      <c r="N153" s="13" t="e">
        <f>+IF(M153="1) Ansøgning om tilsagn",+Ordningsstamdata!$E$5,+Ordningsstamdata!$F$5)</f>
        <v>#N/A</v>
      </c>
      <c r="O153" s="13" t="str">
        <f>+Ordningsstamdata!$J$5</f>
        <v>DD-MM-YYYY</v>
      </c>
      <c r="P153" s="13" t="str">
        <f>+Ordningsstamdata!$I$5</f>
        <v>080202010000350000001000232</v>
      </c>
      <c r="S153" s="20">
        <f>VLOOKUP(A153,'Performancerap. ansøger'!A154:J640,9,FALSE)</f>
        <v>0</v>
      </c>
      <c r="X153" t="e">
        <f>+IF(M153="1) Ansøgning om tilsagn",+IF(J153=Ordningsstamdata!$H$5,"Ansøger","Projektdeltager"),tjek)</f>
        <v>#N/A</v>
      </c>
      <c r="Y153">
        <f>VLOOKUP(A153,'Performancerap. ansøger'!A154:J640,10,FALSE)</f>
        <v>0</v>
      </c>
      <c r="Z153" t="e">
        <f>+VLOOKUP(F153,'Dropdown og data'!D:E,2,FALSE)</f>
        <v>#N/A</v>
      </c>
    </row>
    <row r="154" spans="1:26" x14ac:dyDescent="0.25">
      <c r="A154" t="str">
        <f>+'Performancerap. ansøger'!A153</f>
        <v>-</v>
      </c>
      <c r="B154" t="str">
        <f>+'Performancerap. ansøger'!G155</f>
        <v/>
      </c>
      <c r="D154" t="s">
        <v>359</v>
      </c>
      <c r="E154" s="205">
        <f>VLOOKUP(A154,'Performancerap. ansøger'!A155:J641,3,FALSE)</f>
        <v>0</v>
      </c>
      <c r="F154">
        <f>VLOOKUP(A154,'Performancerap. ansøger'!A155:J641,8,FALSE)</f>
        <v>0</v>
      </c>
      <c r="G154" t="str">
        <f>+Ordningsstamdata!$B$5</f>
        <v>POFG</v>
      </c>
      <c r="H154" t="str">
        <f>+Ordningsstamdata!$C$5</f>
        <v>POFG2023112</v>
      </c>
      <c r="I154" t="str">
        <f>+Ordningsstamdata!$D$5</f>
        <v>xx</v>
      </c>
      <c r="J154">
        <f>+VLOOKUP(A154,'Performancerap. ansøger'!A155:J641,6,FALSE)</f>
        <v>0</v>
      </c>
      <c r="K154" s="207">
        <v>4</v>
      </c>
      <c r="L154" t="s">
        <v>360</v>
      </c>
      <c r="M154" t="e">
        <f>IF(VLOOKUP(A292,'Performancerap. ansøger'!A292:J778,5,FALSE)="2) Ansøgning om udbetaling","HK1155",0)</f>
        <v>#N/A</v>
      </c>
      <c r="N154" s="13" t="e">
        <f>+IF(M154="1) Ansøgning om tilsagn",+Ordningsstamdata!$E$5,+Ordningsstamdata!$F$5)</f>
        <v>#N/A</v>
      </c>
      <c r="O154" s="13" t="str">
        <f>+Ordningsstamdata!$J$5</f>
        <v>DD-MM-YYYY</v>
      </c>
      <c r="P154" s="13" t="str">
        <f>+Ordningsstamdata!$I$5</f>
        <v>080202010000350000001000232</v>
      </c>
      <c r="S154" s="20">
        <f>VLOOKUP(A154,'Performancerap. ansøger'!A155:J641,9,FALSE)</f>
        <v>0</v>
      </c>
      <c r="X154" t="e">
        <f>+IF(M154="1) Ansøgning om tilsagn",+IF(J154=Ordningsstamdata!$H$5,"Ansøger","Projektdeltager"),tjek)</f>
        <v>#N/A</v>
      </c>
      <c r="Y154">
        <f>VLOOKUP(A154,'Performancerap. ansøger'!A155:J641,10,FALSE)</f>
        <v>0</v>
      </c>
      <c r="Z154" t="e">
        <f>+VLOOKUP(F154,'Dropdown og data'!D:E,2,FALSE)</f>
        <v>#N/A</v>
      </c>
    </row>
    <row r="155" spans="1:26" x14ac:dyDescent="0.25">
      <c r="A155" t="str">
        <f>+'Performancerap. ansøger'!A154</f>
        <v>-</v>
      </c>
      <c r="E155" s="205"/>
      <c r="P155" s="13"/>
      <c r="S155" s="20"/>
    </row>
    <row r="156" spans="1:26" x14ac:dyDescent="0.25">
      <c r="A156" t="str">
        <f>+'Performancerap. ansøger'!A155</f>
        <v>-</v>
      </c>
      <c r="E156" s="205"/>
      <c r="P156" s="13"/>
      <c r="S156" s="20"/>
    </row>
    <row r="157" spans="1:26" x14ac:dyDescent="0.25">
      <c r="A157" t="str">
        <f>+'Performancerap. ansøger'!A156</f>
        <v>-</v>
      </c>
      <c r="E157" s="205"/>
      <c r="P157" s="13"/>
      <c r="S157" s="20"/>
    </row>
    <row r="158" spans="1:26" x14ac:dyDescent="0.25">
      <c r="A158" t="str">
        <f>+'Performancerap. ansøger'!A157</f>
        <v>-</v>
      </c>
      <c r="E158" s="205"/>
      <c r="P158" s="13"/>
      <c r="S158" s="20"/>
    </row>
    <row r="159" spans="1:26" x14ac:dyDescent="0.25">
      <c r="A159" t="str">
        <f>+'Performancerap. ansøger'!A158</f>
        <v>-</v>
      </c>
      <c r="E159" s="205"/>
      <c r="P159" s="13"/>
      <c r="S159" s="20"/>
    </row>
    <row r="160" spans="1:26" x14ac:dyDescent="0.25">
      <c r="A160" t="str">
        <f>+'Performancerap. ansøger'!A159</f>
        <v>-</v>
      </c>
      <c r="E160" s="205"/>
      <c r="P160" s="13"/>
      <c r="S160" s="20"/>
    </row>
    <row r="161" spans="1:19" x14ac:dyDescent="0.25">
      <c r="A161" t="str">
        <f>+'Performancerap. ansøger'!A160</f>
        <v>-</v>
      </c>
      <c r="E161" s="205"/>
      <c r="P161" s="13"/>
      <c r="S161" s="20"/>
    </row>
    <row r="162" spans="1:19" x14ac:dyDescent="0.25">
      <c r="A162" t="str">
        <f>+'Performancerap. ansøger'!A161</f>
        <v>-</v>
      </c>
      <c r="E162" s="205"/>
      <c r="P162" s="13"/>
      <c r="S162" s="20"/>
    </row>
    <row r="163" spans="1:19" x14ac:dyDescent="0.25">
      <c r="A163" t="str">
        <f>+'Performancerap. ansøger'!A162</f>
        <v>-</v>
      </c>
      <c r="E163" s="205"/>
      <c r="P163" s="13"/>
      <c r="S163" s="20"/>
    </row>
    <row r="164" spans="1:19" x14ac:dyDescent="0.25">
      <c r="A164" t="str">
        <f>+'Performancerap. ansøger'!A163</f>
        <v>-</v>
      </c>
      <c r="E164" s="205"/>
      <c r="P164" s="13"/>
      <c r="S164" s="20"/>
    </row>
    <row r="165" spans="1:19" x14ac:dyDescent="0.25">
      <c r="A165" t="str">
        <f>+'Performancerap. ansøger'!A164</f>
        <v>-</v>
      </c>
      <c r="E165" s="205"/>
      <c r="P165" s="13"/>
      <c r="S165" s="20"/>
    </row>
    <row r="166" spans="1:19" x14ac:dyDescent="0.25">
      <c r="A166" t="str">
        <f>+'Performancerap. ansøger'!A165</f>
        <v>-</v>
      </c>
      <c r="E166" s="205"/>
      <c r="P166" s="13"/>
      <c r="S166" s="20"/>
    </row>
    <row r="167" spans="1:19" x14ac:dyDescent="0.25">
      <c r="A167" t="str">
        <f>+'Performancerap. ansøger'!A166</f>
        <v>-</v>
      </c>
      <c r="E167" s="205"/>
      <c r="P167" s="13"/>
      <c r="S167" s="20"/>
    </row>
    <row r="168" spans="1:19" x14ac:dyDescent="0.25">
      <c r="A168" t="str">
        <f>+'Performancerap. ansøger'!A167</f>
        <v>-</v>
      </c>
      <c r="E168" s="205"/>
      <c r="P168" s="13"/>
      <c r="S168" s="20"/>
    </row>
    <row r="169" spans="1:19" x14ac:dyDescent="0.25">
      <c r="A169" t="str">
        <f>+'Performancerap. ansøger'!A168</f>
        <v>-</v>
      </c>
      <c r="E169" s="205"/>
      <c r="P169" s="13"/>
      <c r="S169" s="20"/>
    </row>
    <row r="170" spans="1:19" x14ac:dyDescent="0.25">
      <c r="A170" t="str">
        <f>+'Performancerap. ansøger'!A169</f>
        <v>-</v>
      </c>
      <c r="E170" s="205"/>
      <c r="P170" s="13"/>
      <c r="S170" s="20"/>
    </row>
    <row r="171" spans="1:19" x14ac:dyDescent="0.25">
      <c r="A171" t="str">
        <f>+'Performancerap. ansøger'!A170</f>
        <v>-</v>
      </c>
      <c r="E171" s="205"/>
      <c r="P171" s="13"/>
      <c r="S171" s="20"/>
    </row>
    <row r="172" spans="1:19" x14ac:dyDescent="0.25">
      <c r="A172" t="str">
        <f>+'Performancerap. ansøger'!A171</f>
        <v>-</v>
      </c>
      <c r="E172" s="205"/>
      <c r="P172" s="13"/>
      <c r="S172" s="20"/>
    </row>
    <row r="173" spans="1:19" x14ac:dyDescent="0.25">
      <c r="A173" t="str">
        <f>+'Performancerap. ansøger'!A172</f>
        <v>-</v>
      </c>
      <c r="E173" s="205"/>
      <c r="P173" s="13"/>
      <c r="S173" s="20"/>
    </row>
    <row r="174" spans="1:19" x14ac:dyDescent="0.25">
      <c r="A174" t="str">
        <f>+'Performancerap. ansøger'!A173</f>
        <v>-</v>
      </c>
      <c r="E174" s="205"/>
      <c r="P174" s="13"/>
      <c r="S174" s="20"/>
    </row>
    <row r="175" spans="1:19" x14ac:dyDescent="0.25">
      <c r="A175" t="str">
        <f>+'Performancerap. ansøger'!A174</f>
        <v>-</v>
      </c>
      <c r="E175" s="205"/>
      <c r="P175" s="13"/>
      <c r="S175" s="20"/>
    </row>
    <row r="176" spans="1:19" x14ac:dyDescent="0.25">
      <c r="A176" t="str">
        <f>+'Performancerap. ansøger'!A175</f>
        <v>-</v>
      </c>
      <c r="E176" s="205"/>
      <c r="P176" s="13"/>
      <c r="S176" s="20"/>
    </row>
    <row r="177" spans="1:19" x14ac:dyDescent="0.25">
      <c r="A177" t="str">
        <f>+'Performancerap. ansøger'!A176</f>
        <v>-</v>
      </c>
      <c r="E177" s="205"/>
      <c r="P177" s="13"/>
      <c r="S177" s="20"/>
    </row>
    <row r="178" spans="1:19" x14ac:dyDescent="0.25">
      <c r="A178" t="str">
        <f>+'Performancerap. ansøger'!A177</f>
        <v>-</v>
      </c>
      <c r="E178" s="205"/>
      <c r="P178" s="13"/>
      <c r="S178" s="20"/>
    </row>
    <row r="179" spans="1:19" x14ac:dyDescent="0.25">
      <c r="A179" t="str">
        <f>+'Performancerap. ansøger'!A178</f>
        <v>-</v>
      </c>
      <c r="E179" s="205"/>
      <c r="P179" s="13"/>
      <c r="S179" s="20"/>
    </row>
    <row r="180" spans="1:19" x14ac:dyDescent="0.25">
      <c r="A180" t="str">
        <f>+'Performancerap. ansøger'!A179</f>
        <v>-</v>
      </c>
      <c r="E180" s="205"/>
      <c r="P180" s="13"/>
      <c r="S180" s="20"/>
    </row>
    <row r="181" spans="1:19" x14ac:dyDescent="0.25">
      <c r="A181" t="str">
        <f>+'Performancerap. ansøger'!A180</f>
        <v>-</v>
      </c>
      <c r="E181" s="205"/>
      <c r="P181" s="13"/>
      <c r="S181" s="20"/>
    </row>
    <row r="182" spans="1:19" x14ac:dyDescent="0.25">
      <c r="A182" t="str">
        <f>+'Performancerap. ansøger'!A181</f>
        <v>-</v>
      </c>
      <c r="E182" s="205"/>
      <c r="P182" s="13"/>
      <c r="S182" s="20"/>
    </row>
    <row r="183" spans="1:19" x14ac:dyDescent="0.25">
      <c r="A183" t="str">
        <f>+'Performancerap. ansøger'!A182</f>
        <v>-</v>
      </c>
      <c r="E183" s="205"/>
      <c r="P183" s="13"/>
      <c r="S183" s="20"/>
    </row>
    <row r="184" spans="1:19" x14ac:dyDescent="0.25">
      <c r="A184" t="str">
        <f>+'Performancerap. ansøger'!A183</f>
        <v>-</v>
      </c>
      <c r="E184" s="205"/>
      <c r="P184" s="13"/>
      <c r="S184" s="20"/>
    </row>
    <row r="185" spans="1:19" x14ac:dyDescent="0.25">
      <c r="A185" t="str">
        <f>+'Performancerap. ansøger'!A184</f>
        <v>-</v>
      </c>
      <c r="E185" s="205"/>
      <c r="P185" s="13"/>
      <c r="S185" s="20"/>
    </row>
    <row r="186" spans="1:19" x14ac:dyDescent="0.25">
      <c r="A186" t="str">
        <f>+'Performancerap. ansøger'!A185</f>
        <v>-</v>
      </c>
      <c r="E186" s="205"/>
      <c r="P186" s="13"/>
      <c r="S186" s="20"/>
    </row>
    <row r="187" spans="1:19" x14ac:dyDescent="0.25">
      <c r="A187" t="str">
        <f>+'Performancerap. ansøger'!A186</f>
        <v>-</v>
      </c>
      <c r="E187" s="205"/>
      <c r="P187" s="13"/>
      <c r="S187" s="20"/>
    </row>
    <row r="188" spans="1:19" x14ac:dyDescent="0.25">
      <c r="A188" t="str">
        <f>+'Performancerap. ansøger'!A187</f>
        <v>-</v>
      </c>
      <c r="E188" s="205"/>
      <c r="P188" s="13"/>
      <c r="S188" s="20"/>
    </row>
    <row r="189" spans="1:19" x14ac:dyDescent="0.25">
      <c r="A189" t="str">
        <f>+'Performancerap. ansøger'!A188</f>
        <v>-</v>
      </c>
      <c r="E189" s="205"/>
      <c r="P189" s="13"/>
      <c r="S189" s="20"/>
    </row>
    <row r="190" spans="1:19" x14ac:dyDescent="0.25">
      <c r="A190" t="str">
        <f>+'Performancerap. ansøger'!A189</f>
        <v>-</v>
      </c>
      <c r="E190" s="205"/>
      <c r="P190" s="13"/>
      <c r="S190" s="20"/>
    </row>
    <row r="191" spans="1:19" x14ac:dyDescent="0.25">
      <c r="A191" t="str">
        <f>+'Performancerap. ansøger'!A190</f>
        <v>-</v>
      </c>
      <c r="E191" s="205"/>
      <c r="P191" s="13"/>
      <c r="S191" s="20"/>
    </row>
    <row r="192" spans="1:19" x14ac:dyDescent="0.25">
      <c r="A192" t="str">
        <f>+'Performancerap. ansøger'!A191</f>
        <v>-</v>
      </c>
      <c r="E192" s="205"/>
      <c r="P192" s="13"/>
      <c r="S192" s="20"/>
    </row>
    <row r="193" spans="1:19" x14ac:dyDescent="0.25">
      <c r="A193" t="str">
        <f>+'Performancerap. ansøger'!A192</f>
        <v>-</v>
      </c>
      <c r="E193" s="205"/>
      <c r="P193" s="13"/>
      <c r="S193" s="20"/>
    </row>
    <row r="194" spans="1:19" x14ac:dyDescent="0.25">
      <c r="A194" t="str">
        <f>+'Performancerap. ansøger'!A193</f>
        <v>-</v>
      </c>
      <c r="E194" s="205"/>
      <c r="P194" s="13"/>
      <c r="S194" s="20"/>
    </row>
    <row r="195" spans="1:19" x14ac:dyDescent="0.25">
      <c r="A195" t="str">
        <f>+'Performancerap. ansøger'!A194</f>
        <v>-</v>
      </c>
      <c r="E195" s="205"/>
      <c r="P195" s="13"/>
      <c r="S195" s="20"/>
    </row>
    <row r="196" spans="1:19" x14ac:dyDescent="0.25">
      <c r="A196" t="str">
        <f>+'Performancerap. ansøger'!A195</f>
        <v>-</v>
      </c>
      <c r="E196" s="205"/>
      <c r="P196" s="13"/>
      <c r="S196" s="20"/>
    </row>
    <row r="197" spans="1:19" x14ac:dyDescent="0.25">
      <c r="A197" t="str">
        <f>+'Performancerap. ansøger'!A196</f>
        <v>-</v>
      </c>
      <c r="E197" s="205"/>
      <c r="P197" s="13"/>
      <c r="S197" s="20"/>
    </row>
    <row r="198" spans="1:19" x14ac:dyDescent="0.25">
      <c r="A198" t="str">
        <f>+'Performancerap. ansøger'!A197</f>
        <v>-</v>
      </c>
      <c r="E198" s="205"/>
      <c r="P198" s="13"/>
      <c r="S198" s="20"/>
    </row>
    <row r="199" spans="1:19" x14ac:dyDescent="0.25">
      <c r="A199" t="str">
        <f>+'Performancerap. ansøger'!A198</f>
        <v>-</v>
      </c>
      <c r="E199" s="205"/>
      <c r="P199" s="13"/>
      <c r="S199" s="20"/>
    </row>
    <row r="200" spans="1:19" x14ac:dyDescent="0.25">
      <c r="A200" t="str">
        <f>+'Performancerap. ansøger'!A199</f>
        <v>-</v>
      </c>
      <c r="E200" s="205"/>
      <c r="P200" s="13"/>
      <c r="S200" s="20"/>
    </row>
    <row r="201" spans="1:19" x14ac:dyDescent="0.25">
      <c r="A201" t="str">
        <f>+'Performancerap. ansøger'!A200</f>
        <v>-</v>
      </c>
      <c r="E201" s="205"/>
      <c r="P201" s="13"/>
      <c r="S201" s="20"/>
    </row>
    <row r="202" spans="1:19" x14ac:dyDescent="0.25">
      <c r="A202" t="str">
        <f>+'Performancerap. ansøger'!A201</f>
        <v>-</v>
      </c>
      <c r="E202" s="205"/>
      <c r="P202" s="13"/>
      <c r="S202" s="20"/>
    </row>
    <row r="203" spans="1:19" x14ac:dyDescent="0.25">
      <c r="A203" t="str">
        <f>+'Performancerap. ansøger'!A202</f>
        <v>-</v>
      </c>
      <c r="E203" s="205"/>
      <c r="P203" s="13"/>
      <c r="S203" s="20"/>
    </row>
    <row r="204" spans="1:19" x14ac:dyDescent="0.25">
      <c r="A204" t="str">
        <f>+'Performancerap. ansøger'!A203</f>
        <v>-</v>
      </c>
      <c r="E204" s="205"/>
      <c r="P204" s="13"/>
      <c r="S204" s="20"/>
    </row>
    <row r="205" spans="1:19" x14ac:dyDescent="0.25">
      <c r="A205" t="str">
        <f>+'Performancerap. ansøger'!A204</f>
        <v>-</v>
      </c>
      <c r="E205" s="205"/>
      <c r="P205" s="13"/>
      <c r="S205" s="20"/>
    </row>
    <row r="206" spans="1:19" x14ac:dyDescent="0.25">
      <c r="A206" t="str">
        <f>+'Performancerap. ansøger'!A205</f>
        <v>-</v>
      </c>
      <c r="E206" s="205"/>
      <c r="P206" s="13"/>
      <c r="S206" s="20"/>
    </row>
    <row r="207" spans="1:19" x14ac:dyDescent="0.25">
      <c r="A207" t="str">
        <f>+'Performancerap. ansøger'!A206</f>
        <v>-</v>
      </c>
      <c r="E207" s="205"/>
      <c r="P207" s="13"/>
      <c r="S207" s="20"/>
    </row>
    <row r="208" spans="1:19" x14ac:dyDescent="0.25">
      <c r="A208" t="str">
        <f>+'Performancerap. ansøger'!A207</f>
        <v>-</v>
      </c>
      <c r="E208" s="205"/>
      <c r="P208" s="13"/>
      <c r="S208" s="20"/>
    </row>
    <row r="209" spans="1:19" x14ac:dyDescent="0.25">
      <c r="A209" t="str">
        <f>+'Performancerap. ansøger'!A208</f>
        <v>-</v>
      </c>
      <c r="E209" s="205"/>
      <c r="P209" s="13"/>
      <c r="S209" s="20"/>
    </row>
    <row r="210" spans="1:19" x14ac:dyDescent="0.25">
      <c r="A210" t="str">
        <f>+'Performancerap. ansøger'!A209</f>
        <v>-</v>
      </c>
      <c r="E210" s="205"/>
      <c r="P210" s="13"/>
      <c r="S210" s="20"/>
    </row>
    <row r="211" spans="1:19" x14ac:dyDescent="0.25">
      <c r="A211" t="str">
        <f>+'Performancerap. ansøger'!A210</f>
        <v>-</v>
      </c>
      <c r="E211" s="205"/>
      <c r="P211" s="13"/>
      <c r="S211" s="20"/>
    </row>
    <row r="212" spans="1:19" x14ac:dyDescent="0.25">
      <c r="A212" t="str">
        <f>+'Performancerap. ansøger'!A211</f>
        <v>-</v>
      </c>
      <c r="E212" s="205"/>
      <c r="P212" s="13"/>
      <c r="S212" s="20"/>
    </row>
    <row r="213" spans="1:19" x14ac:dyDescent="0.25">
      <c r="A213" t="str">
        <f>+'Performancerap. ansøger'!A212</f>
        <v>-</v>
      </c>
      <c r="E213" s="205"/>
      <c r="P213" s="13"/>
      <c r="S213" s="20"/>
    </row>
    <row r="214" spans="1:19" x14ac:dyDescent="0.25">
      <c r="A214" t="str">
        <f>+'Performancerap. ansøger'!A213</f>
        <v>-</v>
      </c>
      <c r="E214" s="205"/>
      <c r="P214" s="13"/>
      <c r="S214" s="20"/>
    </row>
    <row r="215" spans="1:19" x14ac:dyDescent="0.25">
      <c r="A215" t="str">
        <f>+'Performancerap. ansøger'!A214</f>
        <v>-</v>
      </c>
      <c r="E215" s="205"/>
      <c r="P215" s="13"/>
      <c r="S215" s="20"/>
    </row>
    <row r="216" spans="1:19" x14ac:dyDescent="0.25">
      <c r="A216" t="str">
        <f>+'Performancerap. ansøger'!A215</f>
        <v>-</v>
      </c>
      <c r="E216" s="205"/>
      <c r="P216" s="13"/>
      <c r="S216" s="20"/>
    </row>
    <row r="217" spans="1:19" x14ac:dyDescent="0.25">
      <c r="A217" t="str">
        <f>+'Performancerap. ansøger'!A216</f>
        <v>-</v>
      </c>
      <c r="E217" s="205"/>
      <c r="P217" s="13"/>
      <c r="S217" s="20"/>
    </row>
    <row r="218" spans="1:19" x14ac:dyDescent="0.25">
      <c r="A218" t="str">
        <f>+'Performancerap. ansøger'!A217</f>
        <v>-</v>
      </c>
      <c r="E218" s="205"/>
      <c r="P218" s="13"/>
      <c r="S218" s="20"/>
    </row>
    <row r="219" spans="1:19" x14ac:dyDescent="0.25">
      <c r="A219" t="str">
        <f>+'Performancerap. ansøger'!A218</f>
        <v>-</v>
      </c>
      <c r="E219" s="205"/>
      <c r="P219" s="13"/>
      <c r="S219" s="20"/>
    </row>
    <row r="220" spans="1:19" x14ac:dyDescent="0.25">
      <c r="A220" t="str">
        <f>+'Performancerap. ansøger'!A219</f>
        <v>-</v>
      </c>
      <c r="E220" s="205"/>
      <c r="P220" s="13"/>
      <c r="S220" s="20"/>
    </row>
    <row r="221" spans="1:19" x14ac:dyDescent="0.25">
      <c r="A221" t="str">
        <f>+'Performancerap. ansøger'!A220</f>
        <v>-</v>
      </c>
      <c r="E221" s="205"/>
      <c r="P221" s="13"/>
      <c r="S221" s="20"/>
    </row>
    <row r="222" spans="1:19" x14ac:dyDescent="0.25">
      <c r="A222" t="str">
        <f>+'Performancerap. ansøger'!A221</f>
        <v>-</v>
      </c>
      <c r="E222" s="205"/>
      <c r="P222" s="13"/>
      <c r="S222" s="20"/>
    </row>
    <row r="223" spans="1:19" x14ac:dyDescent="0.25">
      <c r="A223" t="str">
        <f>+'Performancerap. ansøger'!A222</f>
        <v>-</v>
      </c>
      <c r="E223" s="205"/>
      <c r="P223" s="13"/>
      <c r="S223" s="20"/>
    </row>
    <row r="224" spans="1:19" x14ac:dyDescent="0.25">
      <c r="A224" t="str">
        <f>+'Performancerap. ansøger'!A223</f>
        <v>-</v>
      </c>
      <c r="E224" s="205"/>
      <c r="P224" s="13"/>
      <c r="S224" s="20"/>
    </row>
    <row r="225" spans="1:19" x14ac:dyDescent="0.25">
      <c r="A225" t="str">
        <f>+'Performancerap. ansøger'!A224</f>
        <v>-</v>
      </c>
      <c r="E225" s="205"/>
      <c r="P225" s="13"/>
      <c r="S225" s="20"/>
    </row>
    <row r="226" spans="1:19" x14ac:dyDescent="0.25">
      <c r="A226" t="str">
        <f>+'Performancerap. ansøger'!A225</f>
        <v>-</v>
      </c>
      <c r="E226" s="205"/>
      <c r="P226" s="13"/>
      <c r="S226" s="20"/>
    </row>
    <row r="227" spans="1:19" x14ac:dyDescent="0.25">
      <c r="A227" t="str">
        <f>+'Performancerap. ansøger'!A226</f>
        <v>-</v>
      </c>
      <c r="E227" s="205"/>
      <c r="P227" s="13"/>
      <c r="S227" s="20"/>
    </row>
    <row r="228" spans="1:19" x14ac:dyDescent="0.25">
      <c r="A228" t="str">
        <f>+'Performancerap. ansøger'!A227</f>
        <v>-</v>
      </c>
      <c r="E228" s="205"/>
      <c r="P228" s="13"/>
      <c r="S228" s="20"/>
    </row>
    <row r="229" spans="1:19" x14ac:dyDescent="0.25">
      <c r="A229" t="str">
        <f>+'Performancerap. ansøger'!A228</f>
        <v>-</v>
      </c>
      <c r="E229" s="205"/>
      <c r="P229" s="13"/>
      <c r="S229" s="20"/>
    </row>
    <row r="230" spans="1:19" x14ac:dyDescent="0.25">
      <c r="A230" t="str">
        <f>+'Performancerap. ansøger'!A229</f>
        <v>-</v>
      </c>
      <c r="E230" s="205"/>
      <c r="P230" s="13"/>
      <c r="S230" s="20"/>
    </row>
    <row r="231" spans="1:19" x14ac:dyDescent="0.25">
      <c r="A231" t="str">
        <f>+'Performancerap. ansøger'!A230</f>
        <v>-</v>
      </c>
      <c r="E231" s="205"/>
      <c r="P231" s="13"/>
      <c r="S231" s="20"/>
    </row>
    <row r="232" spans="1:19" x14ac:dyDescent="0.25">
      <c r="A232" t="str">
        <f>+'Performancerap. ansøger'!A231</f>
        <v>-</v>
      </c>
      <c r="E232" s="205"/>
      <c r="P232" s="13"/>
      <c r="S232" s="20"/>
    </row>
    <row r="233" spans="1:19" x14ac:dyDescent="0.25">
      <c r="A233" t="str">
        <f>+'Performancerap. ansøger'!A232</f>
        <v>-</v>
      </c>
      <c r="E233" s="205"/>
      <c r="P233" s="13"/>
      <c r="S233" s="20"/>
    </row>
    <row r="234" spans="1:19" x14ac:dyDescent="0.25">
      <c r="A234" t="str">
        <f>+'Performancerap. ansøger'!A233</f>
        <v>-</v>
      </c>
      <c r="E234" s="205"/>
      <c r="P234" s="13"/>
      <c r="S234" s="20"/>
    </row>
    <row r="235" spans="1:19" x14ac:dyDescent="0.25">
      <c r="A235" t="str">
        <f>+'Performancerap. ansøger'!A234</f>
        <v>-</v>
      </c>
      <c r="E235" s="205"/>
      <c r="P235" s="13"/>
      <c r="S235" s="20"/>
    </row>
    <row r="236" spans="1:19" x14ac:dyDescent="0.25">
      <c r="A236" t="str">
        <f>+'Performancerap. ansøger'!A235</f>
        <v>-</v>
      </c>
      <c r="E236" s="205"/>
      <c r="P236" s="13"/>
      <c r="S236" s="20"/>
    </row>
    <row r="237" spans="1:19" x14ac:dyDescent="0.25">
      <c r="A237" t="str">
        <f>+'Performancerap. ansøger'!A236</f>
        <v>-</v>
      </c>
      <c r="E237" s="205"/>
      <c r="P237" s="13"/>
      <c r="S237" s="20"/>
    </row>
    <row r="238" spans="1:19" x14ac:dyDescent="0.25">
      <c r="A238" t="str">
        <f>+'Performancerap. ansøger'!A237</f>
        <v>-</v>
      </c>
      <c r="E238" s="205"/>
      <c r="P238" s="13"/>
      <c r="S238" s="20"/>
    </row>
    <row r="239" spans="1:19" x14ac:dyDescent="0.25">
      <c r="A239" t="str">
        <f>+'Performancerap. ansøger'!A238</f>
        <v>-</v>
      </c>
      <c r="E239" s="205"/>
      <c r="P239" s="13"/>
      <c r="S239" s="20"/>
    </row>
    <row r="240" spans="1:19" x14ac:dyDescent="0.25">
      <c r="A240">
        <f>+'Performancerap. ansøger'!A239</f>
        <v>0</v>
      </c>
      <c r="E240" s="205"/>
      <c r="P240" s="13"/>
      <c r="S240" s="20"/>
    </row>
    <row r="241" spans="1:19" x14ac:dyDescent="0.25">
      <c r="A241">
        <f>+'Performancerap. ansøger'!A240</f>
        <v>0</v>
      </c>
      <c r="E241" s="205"/>
      <c r="P241" s="13"/>
      <c r="S241" s="20"/>
    </row>
    <row r="242" spans="1:19" x14ac:dyDescent="0.25">
      <c r="A242">
        <f>+'Performancerap. ansøger'!A241</f>
        <v>0</v>
      </c>
      <c r="E242" s="205"/>
      <c r="P242" s="13"/>
      <c r="S242" s="20"/>
    </row>
    <row r="243" spans="1:19" x14ac:dyDescent="0.25">
      <c r="A243">
        <f>+'Performancerap. ansøger'!A242</f>
        <v>0</v>
      </c>
      <c r="E243" s="205"/>
      <c r="P243" s="13"/>
      <c r="S243" s="20"/>
    </row>
    <row r="244" spans="1:19" x14ac:dyDescent="0.25">
      <c r="A244">
        <f>+'Performancerap. ansøger'!A243</f>
        <v>0</v>
      </c>
      <c r="E244" s="205"/>
      <c r="P244" s="13"/>
      <c r="S244" s="20"/>
    </row>
    <row r="245" spans="1:19" x14ac:dyDescent="0.25">
      <c r="A245">
        <f>+'Performancerap. ansøger'!A244</f>
        <v>0</v>
      </c>
      <c r="E245" s="205"/>
      <c r="P245" s="13"/>
      <c r="S245" s="20"/>
    </row>
    <row r="246" spans="1:19" x14ac:dyDescent="0.25">
      <c r="A246">
        <f>+'Performancerap. ansøger'!A245</f>
        <v>0</v>
      </c>
      <c r="E246" s="205"/>
      <c r="P246" s="13"/>
      <c r="S246" s="20"/>
    </row>
    <row r="247" spans="1:19" x14ac:dyDescent="0.25">
      <c r="A247">
        <f>+'Performancerap. ansøger'!A246</f>
        <v>0</v>
      </c>
      <c r="E247" s="205"/>
      <c r="P247" s="13"/>
      <c r="S247" s="20"/>
    </row>
    <row r="248" spans="1:19" x14ac:dyDescent="0.25">
      <c r="A248">
        <f>+'Performancerap. ansøger'!A247</f>
        <v>0</v>
      </c>
      <c r="E248" s="205"/>
      <c r="P248" s="13"/>
      <c r="S248" s="20"/>
    </row>
    <row r="249" spans="1:19" x14ac:dyDescent="0.25">
      <c r="A249">
        <f>+'Performancerap. ansøger'!A248</f>
        <v>0</v>
      </c>
      <c r="E249" s="205"/>
      <c r="P249" s="13"/>
      <c r="S249" s="20"/>
    </row>
    <row r="250" spans="1:19" x14ac:dyDescent="0.25">
      <c r="A250">
        <f>+'Performancerap. ansøger'!A249</f>
        <v>0</v>
      </c>
      <c r="E250" s="205"/>
      <c r="P250" s="13"/>
      <c r="S250" s="20"/>
    </row>
    <row r="251" spans="1:19" x14ac:dyDescent="0.25">
      <c r="A251">
        <f>+'Performancerap. ansøger'!A250</f>
        <v>0</v>
      </c>
      <c r="E251" s="205"/>
      <c r="P251" s="13"/>
      <c r="S251" s="20"/>
    </row>
    <row r="252" spans="1:19" x14ac:dyDescent="0.25">
      <c r="A252">
        <f>+'Performancerap. ansøger'!A251</f>
        <v>0</v>
      </c>
      <c r="E252" s="205"/>
      <c r="P252" s="13"/>
      <c r="S252" s="20"/>
    </row>
    <row r="253" spans="1:19" x14ac:dyDescent="0.25">
      <c r="A253">
        <f>+'Performancerap. ansøger'!A252</f>
        <v>0</v>
      </c>
      <c r="E253" s="205"/>
      <c r="P253" s="13"/>
      <c r="S253" s="20"/>
    </row>
    <row r="254" spans="1:19" x14ac:dyDescent="0.25">
      <c r="A254">
        <f>+'Performancerap. ansøger'!A253</f>
        <v>0</v>
      </c>
      <c r="E254" s="205"/>
      <c r="P254" s="13"/>
      <c r="S254" s="20"/>
    </row>
    <row r="255" spans="1:19" x14ac:dyDescent="0.25">
      <c r="A255">
        <f>+'Performancerap. ansøger'!A254</f>
        <v>0</v>
      </c>
      <c r="E255" s="205"/>
      <c r="P255" s="13"/>
      <c r="S255" s="20"/>
    </row>
    <row r="256" spans="1:19" x14ac:dyDescent="0.25">
      <c r="A256">
        <f>+'Performancerap. ansøger'!A255</f>
        <v>0</v>
      </c>
      <c r="E256" s="205"/>
      <c r="P256" s="13"/>
      <c r="S256" s="20"/>
    </row>
    <row r="257" spans="1:19" x14ac:dyDescent="0.25">
      <c r="A257">
        <f>+'Performancerap. ansøger'!A256</f>
        <v>0</v>
      </c>
      <c r="E257" s="205"/>
      <c r="P257" s="13"/>
      <c r="S257" s="20"/>
    </row>
    <row r="258" spans="1:19" x14ac:dyDescent="0.25">
      <c r="A258">
        <f>+'Performancerap. ansøger'!A257</f>
        <v>0</v>
      </c>
      <c r="E258" s="205"/>
      <c r="P258" s="13"/>
      <c r="S258" s="20"/>
    </row>
    <row r="259" spans="1:19" x14ac:dyDescent="0.25">
      <c r="E259" s="205"/>
      <c r="P259" s="13"/>
      <c r="S259" s="20"/>
    </row>
    <row r="260" spans="1:19" x14ac:dyDescent="0.25">
      <c r="E260" s="205"/>
      <c r="P260" s="13"/>
      <c r="S260" s="20"/>
    </row>
    <row r="261" spans="1:19" x14ac:dyDescent="0.25">
      <c r="E261" s="205"/>
      <c r="P261" s="13"/>
      <c r="S261" s="20"/>
    </row>
    <row r="262" spans="1:19" x14ac:dyDescent="0.25">
      <c r="E262" s="205"/>
      <c r="P262" s="13"/>
      <c r="S262" s="20"/>
    </row>
    <row r="263" spans="1:19" x14ac:dyDescent="0.25">
      <c r="E263" s="205"/>
      <c r="P263" s="13"/>
      <c r="S263" s="20"/>
    </row>
    <row r="264" spans="1:19" x14ac:dyDescent="0.25">
      <c r="E264" s="205"/>
      <c r="P264" s="13"/>
      <c r="S264" s="20"/>
    </row>
  </sheetData>
  <protectedRanges>
    <protectedRange sqref="E11:E264" name="Område1"/>
  </protectedRange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7"/>
  <sheetViews>
    <sheetView workbookViewId="0">
      <selection activeCell="B13" sqref="B13:B17"/>
    </sheetView>
  </sheetViews>
  <sheetFormatPr defaultRowHeight="15" x14ac:dyDescent="0.25"/>
  <cols>
    <col min="1" max="1" width="58.42578125" customWidth="1"/>
    <col min="2" max="2" width="74.85546875" customWidth="1"/>
    <col min="3" max="3" width="77.42578125" customWidth="1"/>
    <col min="4" max="4" width="60.28515625" customWidth="1"/>
  </cols>
  <sheetData>
    <row r="1" spans="1:3" ht="30" x14ac:dyDescent="0.25">
      <c r="A1" s="35" t="s">
        <v>203</v>
      </c>
      <c r="B1" s="35" t="s">
        <v>75</v>
      </c>
    </row>
    <row r="2" spans="1:3" ht="45" x14ac:dyDescent="0.25">
      <c r="A2" s="103" t="s">
        <v>191</v>
      </c>
      <c r="B2" s="104" t="s">
        <v>198</v>
      </c>
    </row>
    <row r="3" spans="1:3" x14ac:dyDescent="0.25">
      <c r="A3" s="105" t="s">
        <v>162</v>
      </c>
      <c r="B3" s="106" t="s">
        <v>167</v>
      </c>
    </row>
    <row r="4" spans="1:3" ht="30" x14ac:dyDescent="0.25">
      <c r="A4" s="105" t="s">
        <v>163</v>
      </c>
      <c r="B4" s="106" t="s">
        <v>168</v>
      </c>
    </row>
    <row r="5" spans="1:3" ht="30" x14ac:dyDescent="0.25">
      <c r="A5" s="105" t="s">
        <v>164</v>
      </c>
      <c r="B5" s="87" t="s">
        <v>215</v>
      </c>
    </row>
    <row r="6" spans="1:3" x14ac:dyDescent="0.25">
      <c r="A6" s="105" t="s">
        <v>57</v>
      </c>
      <c r="B6" s="87" t="s">
        <v>192</v>
      </c>
    </row>
    <row r="7" spans="1:3" x14ac:dyDescent="0.25">
      <c r="A7" s="105" t="s">
        <v>58</v>
      </c>
      <c r="B7" s="87" t="s">
        <v>102</v>
      </c>
    </row>
    <row r="8" spans="1:3" ht="45" x14ac:dyDescent="0.25">
      <c r="A8" s="105" t="s">
        <v>61</v>
      </c>
      <c r="B8" s="87" t="s">
        <v>195</v>
      </c>
      <c r="C8" s="84"/>
    </row>
    <row r="9" spans="1:3" ht="30" x14ac:dyDescent="0.25">
      <c r="A9" s="105" t="s">
        <v>67</v>
      </c>
      <c r="B9" s="87" t="s">
        <v>196</v>
      </c>
      <c r="C9" s="83"/>
    </row>
    <row r="10" spans="1:3" ht="45" x14ac:dyDescent="0.25">
      <c r="A10" s="105"/>
      <c r="B10" s="87" t="s">
        <v>197</v>
      </c>
      <c r="C10" t="s">
        <v>370</v>
      </c>
    </row>
    <row r="11" spans="1:3" ht="15.75" thickBot="1" x14ac:dyDescent="0.3"/>
    <row r="12" spans="1:3" ht="15.75" thickBot="1" x14ac:dyDescent="0.3">
      <c r="A12" s="121"/>
      <c r="B12" s="122"/>
      <c r="C12" s="122" t="s">
        <v>271</v>
      </c>
    </row>
    <row r="13" spans="1:3" x14ac:dyDescent="0.25">
      <c r="A13" s="209" t="s">
        <v>191</v>
      </c>
      <c r="B13" s="209" t="s">
        <v>272</v>
      </c>
      <c r="C13" s="123" t="s">
        <v>273</v>
      </c>
    </row>
    <row r="14" spans="1:3" x14ac:dyDescent="0.25">
      <c r="A14" s="210"/>
      <c r="B14" s="210"/>
      <c r="C14" s="123" t="s">
        <v>274</v>
      </c>
    </row>
    <row r="15" spans="1:3" x14ac:dyDescent="0.25">
      <c r="A15" s="210"/>
      <c r="B15" s="210"/>
      <c r="C15" s="123" t="s">
        <v>275</v>
      </c>
    </row>
    <row r="16" spans="1:3" ht="48" x14ac:dyDescent="0.25">
      <c r="A16" s="210"/>
      <c r="B16" s="210"/>
      <c r="C16" s="123" t="s">
        <v>276</v>
      </c>
    </row>
    <row r="17" spans="1:3" ht="15.75" thickBot="1" x14ac:dyDescent="0.3">
      <c r="A17" s="211"/>
      <c r="B17" s="211"/>
      <c r="C17" s="124"/>
    </row>
    <row r="18" spans="1:3" ht="24.75" thickBot="1" x14ac:dyDescent="0.3">
      <c r="A18" s="125" t="s">
        <v>162</v>
      </c>
      <c r="B18" s="124" t="s">
        <v>277</v>
      </c>
      <c r="C18" s="124" t="s">
        <v>278</v>
      </c>
    </row>
    <row r="19" spans="1:3" ht="15.75" thickBot="1" x14ac:dyDescent="0.3">
      <c r="A19" s="125" t="s">
        <v>163</v>
      </c>
      <c r="B19" s="124" t="s">
        <v>316</v>
      </c>
      <c r="C19" s="124" t="s">
        <v>279</v>
      </c>
    </row>
    <row r="20" spans="1:3" ht="24.75" thickBot="1" x14ac:dyDescent="0.3">
      <c r="A20" s="125" t="s">
        <v>164</v>
      </c>
      <c r="B20" s="124" t="s">
        <v>280</v>
      </c>
      <c r="C20" s="124" t="s">
        <v>281</v>
      </c>
    </row>
    <row r="21" spans="1:3" ht="36.75" thickBot="1" x14ac:dyDescent="0.3">
      <c r="A21" s="125" t="s">
        <v>61</v>
      </c>
      <c r="B21" s="124" t="s">
        <v>282</v>
      </c>
      <c r="C21" s="124" t="s">
        <v>283</v>
      </c>
    </row>
    <row r="22" spans="1:3" x14ac:dyDescent="0.25">
      <c r="A22" s="209" t="s">
        <v>67</v>
      </c>
      <c r="B22" s="209" t="s">
        <v>284</v>
      </c>
      <c r="C22" s="123" t="s">
        <v>285</v>
      </c>
    </row>
    <row r="23" spans="1:3" x14ac:dyDescent="0.25">
      <c r="A23" s="210"/>
      <c r="B23" s="210"/>
      <c r="C23" s="123"/>
    </row>
    <row r="24" spans="1:3" ht="36" x14ac:dyDescent="0.25">
      <c r="A24" s="210"/>
      <c r="B24" s="210"/>
      <c r="C24" s="123" t="s">
        <v>286</v>
      </c>
    </row>
    <row r="25" spans="1:3" x14ac:dyDescent="0.25">
      <c r="A25" s="210"/>
      <c r="B25" s="210"/>
      <c r="C25" s="123" t="s">
        <v>287</v>
      </c>
    </row>
    <row r="26" spans="1:3" x14ac:dyDescent="0.25">
      <c r="A26" s="210"/>
      <c r="B26" s="210"/>
      <c r="C26" s="123" t="s">
        <v>288</v>
      </c>
    </row>
    <row r="27" spans="1:3" x14ac:dyDescent="0.25">
      <c r="A27" s="210"/>
      <c r="B27" s="210"/>
      <c r="C27" s="123"/>
    </row>
    <row r="28" spans="1:3" ht="24" x14ac:dyDescent="0.25">
      <c r="A28" s="210"/>
      <c r="B28" s="210"/>
      <c r="C28" s="123" t="s">
        <v>289</v>
      </c>
    </row>
    <row r="29" spans="1:3" x14ac:dyDescent="0.25">
      <c r="A29" s="210"/>
      <c r="B29" s="210"/>
      <c r="C29" s="123"/>
    </row>
    <row r="30" spans="1:3" ht="24.75" thickBot="1" x14ac:dyDescent="0.3">
      <c r="A30" s="211"/>
      <c r="B30" s="211"/>
      <c r="C30" s="124" t="s">
        <v>290</v>
      </c>
    </row>
    <row r="31" spans="1:3" x14ac:dyDescent="0.25">
      <c r="A31" s="209" t="s">
        <v>165</v>
      </c>
      <c r="B31" s="209" t="s">
        <v>295</v>
      </c>
      <c r="C31" s="123" t="s">
        <v>285</v>
      </c>
    </row>
    <row r="32" spans="1:3" x14ac:dyDescent="0.25">
      <c r="A32" s="210"/>
      <c r="B32" s="210"/>
      <c r="C32" s="123"/>
    </row>
    <row r="33" spans="1:3" x14ac:dyDescent="0.25">
      <c r="A33" s="210"/>
      <c r="B33" s="210"/>
      <c r="C33" s="123" t="s">
        <v>291</v>
      </c>
    </row>
    <row r="34" spans="1:3" x14ac:dyDescent="0.25">
      <c r="A34" s="210"/>
      <c r="B34" s="210"/>
      <c r="C34" s="126" t="s">
        <v>292</v>
      </c>
    </row>
    <row r="35" spans="1:3" ht="15.75" thickBot="1" x14ac:dyDescent="0.3">
      <c r="A35" s="211"/>
      <c r="B35" s="211"/>
      <c r="C35" s="127" t="s">
        <v>293</v>
      </c>
    </row>
    <row r="37" spans="1:3" ht="150" x14ac:dyDescent="0.25">
      <c r="B37" s="130" t="s">
        <v>294</v>
      </c>
    </row>
  </sheetData>
  <sheetProtection algorithmName="SHA-512" hashValue="fgwTGDvBSp0QXUkirG4PNuR+Zw7Dyx4Vjdg63GXIgNY/UnolRUtMjZ0axva71nuFqFRmUoYvPJcHsiFEBFOxnw==" saltValue="sVH6xSHoUGJq5gtLybuvKg==" spinCount="100000" sheet="1" objects="1" scenarios="1"/>
  <mergeCells count="6">
    <mergeCell ref="A13:A17"/>
    <mergeCell ref="B13:B17"/>
    <mergeCell ref="A22:A30"/>
    <mergeCell ref="B22:B30"/>
    <mergeCell ref="A31:A35"/>
    <mergeCell ref="B31:B3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6"/>
  <sheetViews>
    <sheetView topLeftCell="E13" workbookViewId="0">
      <selection activeCell="B13" sqref="B13:B17"/>
    </sheetView>
  </sheetViews>
  <sheetFormatPr defaultRowHeight="15" x14ac:dyDescent="0.25"/>
  <cols>
    <col min="1" max="1" width="23.5703125" customWidth="1"/>
    <col min="2" max="2" width="33.28515625" customWidth="1"/>
    <col min="3" max="3" width="47.7109375" customWidth="1"/>
    <col min="4" max="4" width="26.42578125" customWidth="1"/>
    <col min="5" max="5" width="31.5703125" customWidth="1"/>
    <col min="6" max="6" width="42.140625" customWidth="1"/>
    <col min="7" max="7" width="31" bestFit="1" customWidth="1"/>
    <col min="8" max="8" width="23.85546875" customWidth="1"/>
    <col min="9" max="9" width="41.85546875" customWidth="1"/>
    <col min="11" max="13" width="26.5703125" customWidth="1"/>
  </cols>
  <sheetData>
    <row r="1" spans="1:13" x14ac:dyDescent="0.25">
      <c r="B1" s="33" t="s">
        <v>10</v>
      </c>
      <c r="C1" s="38" t="s">
        <v>11</v>
      </c>
      <c r="D1" s="33" t="s">
        <v>3</v>
      </c>
      <c r="E1" s="38" t="s">
        <v>348</v>
      </c>
      <c r="F1" s="38" t="s">
        <v>349</v>
      </c>
      <c r="G1" s="45" t="s">
        <v>21</v>
      </c>
      <c r="H1" s="184" t="s">
        <v>345</v>
      </c>
      <c r="I1" s="38" t="s">
        <v>105</v>
      </c>
      <c r="J1" s="75" t="s">
        <v>361</v>
      </c>
      <c r="K1" s="33" t="s">
        <v>3</v>
      </c>
      <c r="L1" s="33" t="s">
        <v>3</v>
      </c>
      <c r="M1" s="33" t="s">
        <v>3</v>
      </c>
    </row>
    <row r="2" spans="1:13" x14ac:dyDescent="0.25">
      <c r="B2" s="19" t="s">
        <v>22</v>
      </c>
      <c r="C2" s="4" t="s">
        <v>22</v>
      </c>
      <c r="D2" s="4" t="s">
        <v>22</v>
      </c>
      <c r="E2" s="4" t="s">
        <v>22</v>
      </c>
      <c r="F2" s="4" t="s">
        <v>22</v>
      </c>
      <c r="G2" s="4" t="s">
        <v>24</v>
      </c>
      <c r="H2" s="184"/>
      <c r="I2" s="4" t="s">
        <v>22</v>
      </c>
      <c r="J2" s="184"/>
      <c r="K2" s="4" t="s">
        <v>22</v>
      </c>
      <c r="L2" s="4" t="s">
        <v>22</v>
      </c>
      <c r="M2" s="4" t="s">
        <v>22</v>
      </c>
    </row>
    <row r="3" spans="1:13" ht="409.5" x14ac:dyDescent="0.25">
      <c r="B3" s="17" t="s">
        <v>110</v>
      </c>
      <c r="C3" s="17" t="s">
        <v>104</v>
      </c>
      <c r="D3" s="17" t="s">
        <v>26</v>
      </c>
      <c r="E3" s="17" t="s">
        <v>30</v>
      </c>
      <c r="F3" s="17" t="s">
        <v>30</v>
      </c>
      <c r="G3" s="17" t="s">
        <v>347</v>
      </c>
      <c r="H3" s="17" t="s">
        <v>131</v>
      </c>
      <c r="I3" s="18" t="s">
        <v>346</v>
      </c>
      <c r="J3" s="184"/>
      <c r="K3" s="17" t="s">
        <v>26</v>
      </c>
      <c r="L3" s="17" t="s">
        <v>26</v>
      </c>
      <c r="M3" s="17" t="s">
        <v>26</v>
      </c>
    </row>
    <row r="4" spans="1:13" ht="120" x14ac:dyDescent="0.25">
      <c r="B4" s="18" t="s">
        <v>29</v>
      </c>
      <c r="C4" s="18" t="s">
        <v>344</v>
      </c>
      <c r="D4" s="4" t="s">
        <v>343</v>
      </c>
      <c r="E4" s="7" t="s">
        <v>138</v>
      </c>
      <c r="F4" s="7" t="s">
        <v>138</v>
      </c>
      <c r="G4" s="26" t="s">
        <v>16</v>
      </c>
      <c r="H4" s="26" t="s">
        <v>97</v>
      </c>
      <c r="I4" s="7" t="s">
        <v>106</v>
      </c>
      <c r="J4" s="7" t="s">
        <v>138</v>
      </c>
      <c r="K4" s="4" t="s">
        <v>366</v>
      </c>
      <c r="L4" s="4" t="s">
        <v>367</v>
      </c>
      <c r="M4" s="4" t="s">
        <v>368</v>
      </c>
    </row>
    <row r="5" spans="1:13" x14ac:dyDescent="0.25">
      <c r="A5" t="s">
        <v>352</v>
      </c>
      <c r="B5" s="140" t="s">
        <v>339</v>
      </c>
      <c r="C5" s="185" t="s">
        <v>340</v>
      </c>
      <c r="D5" s="140" t="s">
        <v>353</v>
      </c>
      <c r="E5" s="186">
        <v>44942</v>
      </c>
      <c r="F5" s="186" t="s">
        <v>354</v>
      </c>
      <c r="G5" s="187" t="s">
        <v>342</v>
      </c>
      <c r="H5" s="187">
        <v>10639476</v>
      </c>
      <c r="I5" s="186" t="s">
        <v>341</v>
      </c>
      <c r="J5" s="186" t="s">
        <v>138</v>
      </c>
    </row>
    <row r="6" spans="1:13" x14ac:dyDescent="0.25">
      <c r="B6" s="182"/>
      <c r="C6" s="183"/>
      <c r="D6" s="184"/>
      <c r="E6" s="184"/>
      <c r="F6" s="184"/>
      <c r="G6" s="184"/>
      <c r="H6" s="184"/>
      <c r="I6" s="18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0"/>
  <sheetViews>
    <sheetView workbookViewId="0">
      <selection activeCell="B13" sqref="B13:B17"/>
    </sheetView>
  </sheetViews>
  <sheetFormatPr defaultColWidth="9.140625" defaultRowHeight="15" x14ac:dyDescent="0.25"/>
  <cols>
    <col min="1" max="1" width="9.140625" style="22"/>
    <col min="2" max="2" width="38.7109375" style="22" customWidth="1"/>
    <col min="3" max="3" width="92.5703125" style="22" bestFit="1" customWidth="1"/>
    <col min="4" max="4" width="27.28515625" style="22" customWidth="1"/>
    <col min="5" max="5" width="109.85546875" style="21" bestFit="1" customWidth="1"/>
    <col min="6" max="6" width="27.28515625" style="90" customWidth="1"/>
    <col min="7" max="10" width="27.28515625" style="22" customWidth="1"/>
    <col min="11" max="16384" width="9.140625" style="22"/>
  </cols>
  <sheetData>
    <row r="1" spans="1:6" x14ac:dyDescent="0.25">
      <c r="A1" s="89" t="s">
        <v>212</v>
      </c>
    </row>
    <row r="2" spans="1:6" x14ac:dyDescent="0.25">
      <c r="A2" s="90"/>
      <c r="B2" s="90"/>
      <c r="C2" s="90"/>
      <c r="D2" s="90"/>
      <c r="E2" s="91"/>
    </row>
    <row r="3" spans="1:6" x14ac:dyDescent="0.25">
      <c r="A3" s="90"/>
      <c r="B3" s="102" t="s">
        <v>207</v>
      </c>
      <c r="C3" s="102"/>
      <c r="D3" s="102" t="s">
        <v>208</v>
      </c>
      <c r="E3" s="91" t="s">
        <v>266</v>
      </c>
    </row>
    <row r="4" spans="1:6" x14ac:dyDescent="0.25">
      <c r="A4" s="90">
        <v>1</v>
      </c>
      <c r="B4" s="92" t="s">
        <v>206</v>
      </c>
      <c r="C4" s="92" t="str">
        <f>+CONCATENATE(B4," ",E4)</f>
        <v>1.1 Erhvervelse af anlægsaktiver (herunder investeringer i skånsom håndtering, sortering, pakning og opbevaring)</v>
      </c>
      <c r="D4" s="93" t="s">
        <v>214</v>
      </c>
      <c r="E4" s="92" t="s">
        <v>209</v>
      </c>
      <c r="F4" s="179"/>
    </row>
    <row r="5" spans="1:6" x14ac:dyDescent="0.25">
      <c r="A5" s="90">
        <v>2</v>
      </c>
      <c r="B5" s="92" t="s">
        <v>210</v>
      </c>
      <c r="C5" s="92" t="str">
        <f t="shared" ref="C5:C30" si="0">+CONCATENATE(B5," ",E5)</f>
        <v>1.2 Indkøb af flerårige certificerede konventionelle plante</v>
      </c>
      <c r="D5" s="97" t="s">
        <v>265</v>
      </c>
      <c r="E5" s="92" t="s">
        <v>211</v>
      </c>
      <c r="F5" s="179"/>
    </row>
    <row r="6" spans="1:6" x14ac:dyDescent="0.25">
      <c r="A6" s="90">
        <v>3</v>
      </c>
      <c r="B6" s="94" t="s">
        <v>242</v>
      </c>
      <c r="C6" s="92" t="str">
        <f t="shared" si="0"/>
        <v>1.3 Investering i innovation, forskning i og udvikling af bæredygtige produktionsmetoder mv.</v>
      </c>
      <c r="D6" s="100" t="s">
        <v>362</v>
      </c>
      <c r="E6" s="91" t="s">
        <v>216</v>
      </c>
      <c r="F6" s="179"/>
    </row>
    <row r="7" spans="1:6" x14ac:dyDescent="0.25">
      <c r="A7" s="90">
        <v>4</v>
      </c>
      <c r="B7" s="95" t="s">
        <v>243</v>
      </c>
      <c r="C7" s="92" t="str">
        <f t="shared" si="0"/>
        <v>1.4 Investering målrettet miljø jf. miljøpositivlisten</v>
      </c>
      <c r="D7" s="96" t="s">
        <v>267</v>
      </c>
      <c r="E7" s="91" t="s">
        <v>217</v>
      </c>
      <c r="F7" s="179"/>
    </row>
    <row r="8" spans="1:6" x14ac:dyDescent="0.25">
      <c r="A8" s="90">
        <v>5</v>
      </c>
      <c r="B8" s="92" t="s">
        <v>218</v>
      </c>
      <c r="C8" s="92" t="str">
        <f t="shared" si="0"/>
        <v>1.5 Investering i IT og driftsplanlægning</v>
      </c>
      <c r="D8" s="93" t="s">
        <v>268</v>
      </c>
      <c r="E8" s="91" t="s">
        <v>219</v>
      </c>
      <c r="F8" s="179"/>
    </row>
    <row r="9" spans="1:6" x14ac:dyDescent="0.25">
      <c r="A9" s="90">
        <v>6</v>
      </c>
      <c r="B9" s="95" t="s">
        <v>244</v>
      </c>
      <c r="C9" s="92" t="str">
        <f t="shared" si="0"/>
        <v>2.1 Rådgivning, teknisk bistand og kurser vedr. forbedring af konkurrenceevnen gennem modernisering</v>
      </c>
      <c r="D9" s="96" t="s">
        <v>191</v>
      </c>
      <c r="E9" s="91" t="s">
        <v>220</v>
      </c>
      <c r="F9" s="179"/>
    </row>
    <row r="10" spans="1:6" x14ac:dyDescent="0.25">
      <c r="A10" s="90">
        <v>7</v>
      </c>
      <c r="B10" s="92" t="s">
        <v>245</v>
      </c>
      <c r="C10" s="92" t="str">
        <f t="shared" si="0"/>
        <v>2.2 Rådgivning, uddannelse og kurser vedr. salgsfremme</v>
      </c>
      <c r="D10" s="96" t="s">
        <v>191</v>
      </c>
      <c r="E10" s="91" t="s">
        <v>221</v>
      </c>
      <c r="F10" s="179"/>
    </row>
    <row r="11" spans="1:6" x14ac:dyDescent="0.25">
      <c r="A11" s="90">
        <v>8</v>
      </c>
      <c r="B11" s="95" t="s">
        <v>224</v>
      </c>
      <c r="C11" s="92" t="str">
        <f t="shared" si="0"/>
        <v>2.3 Rådgivning, uddannelse og kurser vedr. produktionsmetoder og -teknikker, der tager hensyn til miljøet mv.</v>
      </c>
      <c r="D11" s="96" t="s">
        <v>191</v>
      </c>
      <c r="E11" s="91" t="s">
        <v>254</v>
      </c>
      <c r="F11" s="179"/>
    </row>
    <row r="12" spans="1:6" x14ac:dyDescent="0.25">
      <c r="A12" s="90">
        <v>9</v>
      </c>
      <c r="B12" s="95" t="s">
        <v>246</v>
      </c>
      <c r="C12" s="92" t="str">
        <f t="shared" si="0"/>
        <v>3.1 Vejledning af medlemmer i kriseforebyggelse</v>
      </c>
      <c r="D12" s="96" t="s">
        <v>191</v>
      </c>
      <c r="E12" s="91" t="s">
        <v>223</v>
      </c>
      <c r="F12" s="179"/>
    </row>
    <row r="13" spans="1:6" x14ac:dyDescent="0.25">
      <c r="A13" s="90">
        <v>10</v>
      </c>
      <c r="B13" s="95" t="s">
        <v>222</v>
      </c>
      <c r="C13" s="92" t="str">
        <f t="shared" si="0"/>
        <v>3.2 Aktiviteter vedr. hvervning af nye medlemmer</v>
      </c>
      <c r="D13" s="96" t="s">
        <v>191</v>
      </c>
      <c r="E13" s="91" t="s">
        <v>255</v>
      </c>
      <c r="F13" s="179"/>
    </row>
    <row r="14" spans="1:6" x14ac:dyDescent="0.25">
      <c r="A14" s="90">
        <v>11</v>
      </c>
      <c r="B14" s="95" t="s">
        <v>225</v>
      </c>
      <c r="C14" s="92" t="str">
        <f t="shared" si="0"/>
        <v>4.1 Erhvervelse af anlægsaktiver til økologisk produktion jf. miljøpositivlisten</v>
      </c>
      <c r="D14" s="96" t="s">
        <v>268</v>
      </c>
      <c r="E14" s="91" t="s">
        <v>257</v>
      </c>
      <c r="F14" s="179"/>
    </row>
    <row r="15" spans="1:6" ht="30" x14ac:dyDescent="0.25">
      <c r="A15" s="90">
        <v>12</v>
      </c>
      <c r="B15" s="95" t="s">
        <v>247</v>
      </c>
      <c r="C15" s="92" t="str">
        <f>+CONCATENATE(B15," ",E15)</f>
        <v>4.2 Indkøb af flerårige certificerede økologiske planter og specifikke merom-kostninger til økologiske etårige planter og frømateriale</v>
      </c>
      <c r="D15" s="97" t="s">
        <v>265</v>
      </c>
      <c r="E15" s="91" t="s">
        <v>315</v>
      </c>
      <c r="F15" s="179"/>
    </row>
    <row r="16" spans="1:6" x14ac:dyDescent="0.25">
      <c r="A16" s="90">
        <v>13</v>
      </c>
      <c r="B16" s="95" t="s">
        <v>226</v>
      </c>
      <c r="C16" s="92" t="str">
        <f t="shared" si="0"/>
        <v>4.3 Investering i innovation, forskning i og udvikling målrettet økologisk produktion</v>
      </c>
      <c r="D16" s="96" t="s">
        <v>363</v>
      </c>
      <c r="E16" s="91" t="s">
        <v>256</v>
      </c>
      <c r="F16" s="179"/>
    </row>
    <row r="17" spans="1:6" x14ac:dyDescent="0.25">
      <c r="A17" s="90">
        <v>14</v>
      </c>
      <c r="B17" s="95" t="s">
        <v>227</v>
      </c>
      <c r="C17" s="92" t="str">
        <f t="shared" si="0"/>
        <v>4.4 Rådgivning og uddannelse vedr. økologisk produktion</v>
      </c>
      <c r="D17" s="96" t="s">
        <v>191</v>
      </c>
      <c r="E17" s="91" t="s">
        <v>258</v>
      </c>
      <c r="F17" s="179"/>
    </row>
    <row r="18" spans="1:6" x14ac:dyDescent="0.25">
      <c r="A18" s="90">
        <v>15</v>
      </c>
      <c r="B18" s="95" t="s">
        <v>228</v>
      </c>
      <c r="C18" s="92" t="str">
        <f t="shared" si="0"/>
        <v>5.1 Investering i innovation, forskning i og udvikling målrettet i integreret produktion</v>
      </c>
      <c r="D18" s="96" t="s">
        <v>363</v>
      </c>
      <c r="E18" s="91" t="s">
        <v>259</v>
      </c>
      <c r="F18" s="179"/>
    </row>
    <row r="19" spans="1:6" x14ac:dyDescent="0.25">
      <c r="A19" s="90">
        <v>16</v>
      </c>
      <c r="B19" s="95" t="s">
        <v>234</v>
      </c>
      <c r="C19" s="92" t="str">
        <f t="shared" si="0"/>
        <v>5.2 Rådgivning og uddannelse vedr. integreret produktion</v>
      </c>
      <c r="D19" s="96" t="s">
        <v>191</v>
      </c>
      <c r="E19" s="91" t="s">
        <v>260</v>
      </c>
      <c r="F19" s="179"/>
    </row>
    <row r="20" spans="1:6" x14ac:dyDescent="0.25">
      <c r="A20" s="90">
        <v>17</v>
      </c>
      <c r="B20" s="95" t="s">
        <v>233</v>
      </c>
      <c r="C20" s="92" t="str">
        <f t="shared" si="0"/>
        <v>6.1  Salgsfremstød, kommunikation og markedsføring mv.</v>
      </c>
      <c r="D20" s="97" t="s">
        <v>265</v>
      </c>
      <c r="E20" s="91" t="s">
        <v>261</v>
      </c>
      <c r="F20" s="180"/>
    </row>
    <row r="21" spans="1:6" x14ac:dyDescent="0.25">
      <c r="A21" s="90">
        <v>18</v>
      </c>
      <c r="B21" s="95" t="s">
        <v>232</v>
      </c>
      <c r="C21" s="92" t="str">
        <f t="shared" si="0"/>
        <v>7.1 Gennemførelse af kvalitetsordninger</v>
      </c>
      <c r="D21" s="97" t="s">
        <v>265</v>
      </c>
      <c r="E21" s="91" t="s">
        <v>262</v>
      </c>
      <c r="F21" s="179"/>
    </row>
    <row r="22" spans="1:6" x14ac:dyDescent="0.25">
      <c r="A22" s="90">
        <v>19</v>
      </c>
      <c r="B22" s="95" t="s">
        <v>230</v>
      </c>
      <c r="C22" s="92" t="str">
        <f t="shared" si="0"/>
        <v>8.1  Gennemførelse af sporbarheds- og certificeringssystemer</v>
      </c>
      <c r="D22" s="97" t="s">
        <v>265</v>
      </c>
      <c r="E22" s="91" t="s">
        <v>231</v>
      </c>
      <c r="F22" s="179"/>
    </row>
    <row r="23" spans="1:6" x14ac:dyDescent="0.25">
      <c r="A23" s="90">
        <v>20</v>
      </c>
      <c r="B23" s="95" t="s">
        <v>229</v>
      </c>
      <c r="C23" s="92" t="str">
        <f t="shared" si="0"/>
        <v>9.1 Erhvervelse af anlægsaktiver, målrettet modvirkning af / tilpasning til klimaforandringer jf. miljøpositivlisten</v>
      </c>
      <c r="D23" s="100" t="s">
        <v>267</v>
      </c>
      <c r="E23" s="91" t="s">
        <v>263</v>
      </c>
      <c r="F23" s="179"/>
    </row>
    <row r="24" spans="1:6" x14ac:dyDescent="0.25">
      <c r="A24" s="98">
        <v>21</v>
      </c>
      <c r="B24" s="99" t="s">
        <v>248</v>
      </c>
      <c r="C24" s="92" t="str">
        <f t="shared" si="0"/>
        <v>9.2 Investering i innovation, forskning og udvikling målrettet modvirkning af / tilpasning til klimaforandringer</v>
      </c>
      <c r="D24" s="100" t="s">
        <v>364</v>
      </c>
      <c r="E24" s="101" t="s">
        <v>241</v>
      </c>
      <c r="F24" s="179"/>
    </row>
    <row r="25" spans="1:6" x14ac:dyDescent="0.25">
      <c r="A25" s="98">
        <v>22</v>
      </c>
      <c r="B25" s="99" t="s">
        <v>249</v>
      </c>
      <c r="C25" s="92" t="str">
        <f t="shared" si="0"/>
        <v>9.3 Rådgivning og uddannelse målrettet modvirkning af / tilpasning til klimaforandringer</v>
      </c>
      <c r="D25" s="100" t="s">
        <v>191</v>
      </c>
      <c r="E25" s="101" t="s">
        <v>240</v>
      </c>
      <c r="F25" s="179"/>
    </row>
    <row r="26" spans="1:6" x14ac:dyDescent="0.25">
      <c r="A26" s="98">
        <v>23</v>
      </c>
      <c r="B26" s="99" t="s">
        <v>239</v>
      </c>
      <c r="C26" s="92" t="str">
        <f t="shared" si="0"/>
        <v>10.1 Høstforsikring</v>
      </c>
      <c r="D26" s="100" t="s">
        <v>163</v>
      </c>
      <c r="E26" s="101" t="s">
        <v>264</v>
      </c>
      <c r="F26" s="179"/>
    </row>
    <row r="27" spans="1:6" x14ac:dyDescent="0.25">
      <c r="A27" s="98">
        <v>24</v>
      </c>
      <c r="B27" s="99" t="s">
        <v>238</v>
      </c>
      <c r="C27" s="92" t="str">
        <f t="shared" si="0"/>
        <v>11.1 Tilbagekøb fra markedet</v>
      </c>
      <c r="D27" s="100" t="s">
        <v>163</v>
      </c>
      <c r="E27" s="101" t="s">
        <v>253</v>
      </c>
      <c r="F27" s="179"/>
    </row>
    <row r="28" spans="1:6" x14ac:dyDescent="0.25">
      <c r="A28" s="98">
        <v>25</v>
      </c>
      <c r="B28" s="99" t="s">
        <v>237</v>
      </c>
      <c r="C28" s="92" t="str">
        <f t="shared" si="0"/>
        <v>12.1 Grøn høst</v>
      </c>
      <c r="D28" s="100" t="s">
        <v>163</v>
      </c>
      <c r="E28" s="101" t="s">
        <v>252</v>
      </c>
      <c r="F28" s="179"/>
    </row>
    <row r="29" spans="1:6" x14ac:dyDescent="0.25">
      <c r="A29" s="98">
        <v>26</v>
      </c>
      <c r="B29" s="99" t="s">
        <v>236</v>
      </c>
      <c r="C29" s="92" t="str">
        <f t="shared" si="0"/>
        <v>13.1 Undladt høst</v>
      </c>
      <c r="D29" s="100" t="s">
        <v>163</v>
      </c>
      <c r="E29" s="101" t="s">
        <v>251</v>
      </c>
      <c r="F29" s="179"/>
    </row>
    <row r="30" spans="1:6" x14ac:dyDescent="0.25">
      <c r="A30" s="98">
        <v>27</v>
      </c>
      <c r="B30" s="99" t="s">
        <v>250</v>
      </c>
      <c r="C30" s="92" t="str">
        <f t="shared" si="0"/>
        <v>14.1 Generelle omkostninger vedr. driftsfonden eller driftsprogrammet</v>
      </c>
      <c r="D30" s="97" t="s">
        <v>265</v>
      </c>
      <c r="E30" s="101" t="s">
        <v>235</v>
      </c>
      <c r="F30" s="179"/>
    </row>
    <row r="31" spans="1:6" x14ac:dyDescent="0.25">
      <c r="A31" s="90"/>
      <c r="B31" s="95"/>
      <c r="C31" s="95"/>
      <c r="D31" s="96"/>
      <c r="E31" s="91"/>
    </row>
    <row r="32" spans="1:6" x14ac:dyDescent="0.25">
      <c r="A32" s="90"/>
      <c r="B32" s="95"/>
      <c r="C32" s="95"/>
      <c r="D32" s="96"/>
      <c r="E32" s="91"/>
    </row>
    <row r="33" spans="1:5" x14ac:dyDescent="0.25">
      <c r="A33" s="90"/>
      <c r="B33" s="95"/>
      <c r="C33" s="95"/>
      <c r="D33" s="96"/>
      <c r="E33" s="91"/>
    </row>
    <row r="34" spans="1:5" x14ac:dyDescent="0.25">
      <c r="A34" s="90"/>
      <c r="B34" s="95"/>
      <c r="C34" s="95"/>
      <c r="D34" s="96"/>
      <c r="E34" s="91"/>
    </row>
    <row r="35" spans="1:5" x14ac:dyDescent="0.25">
      <c r="A35" s="90"/>
      <c r="B35" s="95"/>
      <c r="C35" s="95"/>
      <c r="D35" s="96"/>
      <c r="E35" s="91"/>
    </row>
    <row r="36" spans="1:5" x14ac:dyDescent="0.25">
      <c r="A36" s="90"/>
      <c r="B36" s="95"/>
      <c r="C36" s="95"/>
      <c r="D36" s="96"/>
      <c r="E36" s="91"/>
    </row>
    <row r="37" spans="1:5" x14ac:dyDescent="0.25">
      <c r="A37" s="90"/>
      <c r="B37" s="95"/>
      <c r="C37" s="95"/>
      <c r="D37" s="96"/>
      <c r="E37" s="91"/>
    </row>
    <row r="38" spans="1:5" x14ac:dyDescent="0.25">
      <c r="A38" s="90"/>
      <c r="B38" s="95"/>
      <c r="C38" s="95"/>
      <c r="D38" s="96"/>
      <c r="E38" s="91"/>
    </row>
    <row r="39" spans="1:5" x14ac:dyDescent="0.25">
      <c r="A39" s="90"/>
      <c r="B39" s="95"/>
      <c r="C39" s="95"/>
      <c r="D39" s="96"/>
      <c r="E39" s="91"/>
    </row>
    <row r="40" spans="1:5" x14ac:dyDescent="0.25">
      <c r="A40" s="90"/>
      <c r="B40" s="95"/>
      <c r="C40" s="95"/>
      <c r="D40" s="96"/>
      <c r="E40" s="91"/>
    </row>
    <row r="41" spans="1:5" x14ac:dyDescent="0.25">
      <c r="A41" s="90"/>
      <c r="B41" s="95"/>
      <c r="C41" s="95"/>
      <c r="D41" s="96"/>
      <c r="E41" s="91"/>
    </row>
    <row r="42" spans="1:5" x14ac:dyDescent="0.25">
      <c r="A42" s="90"/>
      <c r="B42" s="95"/>
      <c r="C42" s="95"/>
      <c r="D42" s="96"/>
      <c r="E42" s="91"/>
    </row>
    <row r="43" spans="1:5" x14ac:dyDescent="0.25">
      <c r="A43" s="90"/>
      <c r="B43" s="95"/>
      <c r="C43" s="95"/>
      <c r="D43" s="97"/>
      <c r="E43" s="91"/>
    </row>
    <row r="44" spans="1:5" x14ac:dyDescent="0.25">
      <c r="A44" s="90"/>
      <c r="B44" s="95"/>
      <c r="C44" s="95"/>
      <c r="D44" s="96"/>
      <c r="E44" s="91"/>
    </row>
    <row r="45" spans="1:5" x14ac:dyDescent="0.25">
      <c r="A45" s="90"/>
      <c r="B45" s="95"/>
      <c r="C45" s="95"/>
      <c r="D45" s="96"/>
      <c r="E45" s="91"/>
    </row>
    <row r="46" spans="1:5" x14ac:dyDescent="0.25">
      <c r="A46" s="90"/>
      <c r="B46" s="95"/>
      <c r="C46" s="95"/>
      <c r="D46" s="96"/>
      <c r="E46" s="91"/>
    </row>
    <row r="47" spans="1:5" x14ac:dyDescent="0.25">
      <c r="A47" s="98"/>
      <c r="B47" s="99"/>
      <c r="C47" s="99"/>
      <c r="D47" s="100"/>
      <c r="E47" s="101"/>
    </row>
    <row r="48" spans="1:5" x14ac:dyDescent="0.25">
      <c r="A48" s="98"/>
      <c r="B48" s="99"/>
      <c r="C48" s="99"/>
      <c r="D48" s="100"/>
      <c r="E48" s="101"/>
    </row>
    <row r="49" spans="1:5" x14ac:dyDescent="0.25">
      <c r="A49" s="98"/>
      <c r="B49" s="99"/>
      <c r="C49" s="99"/>
      <c r="D49" s="100"/>
      <c r="E49" s="101"/>
    </row>
    <row r="50" spans="1:5" x14ac:dyDescent="0.25">
      <c r="A50" s="98"/>
      <c r="B50" s="99"/>
      <c r="C50" s="99"/>
      <c r="D50" s="100"/>
      <c r="E50" s="101"/>
    </row>
    <row r="51" spans="1:5" x14ac:dyDescent="0.25">
      <c r="A51" s="98"/>
      <c r="B51" s="99"/>
      <c r="C51" s="99"/>
      <c r="D51" s="100"/>
      <c r="E51" s="101"/>
    </row>
    <row r="52" spans="1:5" x14ac:dyDescent="0.25">
      <c r="A52" s="98"/>
      <c r="B52" s="99"/>
      <c r="C52" s="99"/>
      <c r="D52" s="100"/>
      <c r="E52" s="101"/>
    </row>
    <row r="53" spans="1:5" x14ac:dyDescent="0.25">
      <c r="A53" s="98"/>
      <c r="B53" s="99"/>
      <c r="C53" s="99"/>
      <c r="D53" s="100"/>
      <c r="E53" s="101"/>
    </row>
    <row r="54" spans="1:5" x14ac:dyDescent="0.25">
      <c r="A54" s="98"/>
      <c r="B54" s="99"/>
      <c r="C54" s="99"/>
      <c r="D54" s="100"/>
      <c r="E54" s="101"/>
    </row>
    <row r="55" spans="1:5" x14ac:dyDescent="0.25">
      <c r="A55" s="98"/>
      <c r="B55" s="99"/>
      <c r="C55" s="99"/>
      <c r="D55" s="100"/>
      <c r="E55" s="101"/>
    </row>
    <row r="56" spans="1:5" x14ac:dyDescent="0.25">
      <c r="A56" s="98"/>
      <c r="B56" s="99"/>
      <c r="C56" s="99"/>
      <c r="D56" s="100"/>
      <c r="E56" s="101"/>
    </row>
    <row r="57" spans="1:5" x14ac:dyDescent="0.25">
      <c r="A57" s="98"/>
      <c r="B57" s="99"/>
      <c r="C57" s="99"/>
      <c r="D57" s="100"/>
      <c r="E57" s="101"/>
    </row>
    <row r="58" spans="1:5" x14ac:dyDescent="0.25">
      <c r="A58" s="98"/>
      <c r="B58" s="99"/>
      <c r="C58" s="99"/>
      <c r="D58" s="100"/>
      <c r="E58" s="101"/>
    </row>
    <row r="59" spans="1:5" x14ac:dyDescent="0.25">
      <c r="A59" s="98"/>
      <c r="B59" s="99"/>
      <c r="C59" s="99"/>
      <c r="D59" s="100"/>
      <c r="E59" s="101"/>
    </row>
    <row r="60" spans="1:5" x14ac:dyDescent="0.25">
      <c r="A60" s="98"/>
      <c r="B60" s="98"/>
      <c r="C60" s="98"/>
      <c r="D60" s="98"/>
      <c r="E60" s="101"/>
    </row>
  </sheetData>
  <autoFilter ref="A3:J30" xr:uid="{00000000-0009-0000-0000-000004000000}"/>
  <sortState ref="A24:D76">
    <sortCondition ref="A24"/>
  </sortState>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33"/>
  <sheetViews>
    <sheetView workbookViewId="0">
      <selection activeCell="B13" sqref="B13:B17"/>
    </sheetView>
  </sheetViews>
  <sheetFormatPr defaultRowHeight="15" x14ac:dyDescent="0.25"/>
  <cols>
    <col min="2" max="2" width="25.85546875" customWidth="1"/>
    <col min="4" max="4" width="20" customWidth="1"/>
    <col min="5" max="5" width="39" customWidth="1"/>
    <col min="7" max="7" width="22.28515625" customWidth="1"/>
    <col min="8" max="8" width="21.5703125" customWidth="1"/>
    <col min="10" max="10" width="30" customWidth="1"/>
  </cols>
  <sheetData>
    <row r="1" spans="2:10" ht="60" x14ac:dyDescent="0.25">
      <c r="B1" s="33" t="s">
        <v>2</v>
      </c>
      <c r="D1" s="181" t="s">
        <v>73</v>
      </c>
      <c r="E1" s="181" t="s">
        <v>75</v>
      </c>
      <c r="G1" s="188" t="s">
        <v>72</v>
      </c>
      <c r="H1" s="36" t="s">
        <v>74</v>
      </c>
      <c r="J1" s="193" t="s">
        <v>6</v>
      </c>
    </row>
    <row r="2" spans="2:10" x14ac:dyDescent="0.25">
      <c r="B2" s="184" t="s">
        <v>269</v>
      </c>
      <c r="D2" s="194" t="s">
        <v>191</v>
      </c>
      <c r="E2" s="194" t="s">
        <v>166</v>
      </c>
      <c r="G2" s="198" t="s">
        <v>44</v>
      </c>
      <c r="H2" s="199" t="s">
        <v>51</v>
      </c>
      <c r="J2" s="195" t="s">
        <v>351</v>
      </c>
    </row>
    <row r="3" spans="2:10" ht="30" x14ac:dyDescent="0.25">
      <c r="B3" s="184" t="s">
        <v>270</v>
      </c>
      <c r="D3" s="194" t="s">
        <v>162</v>
      </c>
      <c r="E3" s="194" t="s">
        <v>167</v>
      </c>
      <c r="G3" s="189"/>
      <c r="H3" s="190"/>
      <c r="I3" s="28"/>
      <c r="J3" s="195" t="s">
        <v>350</v>
      </c>
    </row>
    <row r="4" spans="2:10" x14ac:dyDescent="0.25">
      <c r="D4" s="194" t="s">
        <v>53</v>
      </c>
      <c r="E4" s="194" t="s">
        <v>87</v>
      </c>
      <c r="G4" s="189"/>
      <c r="H4" s="190"/>
      <c r="I4" s="28"/>
    </row>
    <row r="5" spans="2:10" ht="45" x14ac:dyDescent="0.25">
      <c r="D5" s="194" t="s">
        <v>163</v>
      </c>
      <c r="E5" s="194" t="s">
        <v>168</v>
      </c>
      <c r="G5" s="191"/>
      <c r="H5" s="192"/>
      <c r="I5" s="28"/>
    </row>
    <row r="6" spans="2:10" x14ac:dyDescent="0.25">
      <c r="D6" s="194" t="s">
        <v>54</v>
      </c>
      <c r="E6" s="194" t="s">
        <v>99</v>
      </c>
      <c r="G6" s="191"/>
      <c r="H6" s="192"/>
      <c r="I6" s="28"/>
    </row>
    <row r="7" spans="2:10" ht="30" x14ac:dyDescent="0.25">
      <c r="D7" s="194" t="s">
        <v>55</v>
      </c>
      <c r="E7" s="194" t="s">
        <v>100</v>
      </c>
      <c r="G7" s="191"/>
      <c r="H7" s="192"/>
      <c r="I7" s="28"/>
    </row>
    <row r="8" spans="2:10" x14ac:dyDescent="0.25">
      <c r="D8" s="194" t="s">
        <v>56</v>
      </c>
      <c r="E8" s="194" t="s">
        <v>88</v>
      </c>
      <c r="G8" s="191"/>
      <c r="H8" s="192"/>
      <c r="I8" s="28"/>
    </row>
    <row r="9" spans="2:10" x14ac:dyDescent="0.25">
      <c r="D9" s="194" t="s">
        <v>164</v>
      </c>
      <c r="E9" s="194" t="s">
        <v>88</v>
      </c>
      <c r="G9" s="191"/>
      <c r="H9" s="192"/>
      <c r="I9" s="28"/>
    </row>
    <row r="10" spans="2:10" ht="30" x14ac:dyDescent="0.25">
      <c r="D10" s="194" t="s">
        <v>57</v>
      </c>
      <c r="E10" s="194" t="s">
        <v>101</v>
      </c>
      <c r="G10" s="191"/>
      <c r="H10" s="192"/>
      <c r="I10" s="28"/>
    </row>
    <row r="11" spans="2:10" x14ac:dyDescent="0.25">
      <c r="D11" s="194" t="s">
        <v>58</v>
      </c>
      <c r="E11" s="194" t="s">
        <v>102</v>
      </c>
      <c r="G11" s="191"/>
      <c r="H11" s="192"/>
      <c r="I11" s="28"/>
    </row>
    <row r="12" spans="2:10" x14ac:dyDescent="0.25">
      <c r="D12" s="194" t="s">
        <v>59</v>
      </c>
      <c r="E12" s="194" t="s">
        <v>87</v>
      </c>
      <c r="G12" s="191"/>
      <c r="H12" s="192"/>
      <c r="I12" s="28"/>
    </row>
    <row r="13" spans="2:10" x14ac:dyDescent="0.25">
      <c r="D13" s="194" t="s">
        <v>60</v>
      </c>
      <c r="E13" s="194" t="s">
        <v>87</v>
      </c>
      <c r="G13" s="191"/>
      <c r="H13" s="192"/>
      <c r="I13" s="28"/>
    </row>
    <row r="14" spans="2:10" x14ac:dyDescent="0.25">
      <c r="D14" s="194" t="s">
        <v>61</v>
      </c>
      <c r="E14" s="194" t="s">
        <v>84</v>
      </c>
      <c r="G14" s="28"/>
      <c r="H14" s="28"/>
      <c r="I14" s="28"/>
    </row>
    <row r="15" spans="2:10" x14ac:dyDescent="0.25">
      <c r="D15" s="194" t="s">
        <v>62</v>
      </c>
      <c r="E15" s="194" t="s">
        <v>87</v>
      </c>
      <c r="G15" s="191"/>
      <c r="H15" s="192"/>
      <c r="I15" s="28"/>
    </row>
    <row r="16" spans="2:10" x14ac:dyDescent="0.25">
      <c r="D16" s="194" t="s">
        <v>63</v>
      </c>
      <c r="E16" s="194" t="s">
        <v>87</v>
      </c>
      <c r="G16" s="28"/>
      <c r="H16" s="28"/>
      <c r="I16" s="28"/>
    </row>
    <row r="17" spans="4:9" x14ac:dyDescent="0.25">
      <c r="D17" s="194" t="s">
        <v>64</v>
      </c>
      <c r="E17" s="194" t="s">
        <v>87</v>
      </c>
      <c r="G17" s="28"/>
      <c r="H17" s="28"/>
      <c r="I17" s="28"/>
    </row>
    <row r="18" spans="4:9" x14ac:dyDescent="0.25">
      <c r="D18" s="194" t="s">
        <v>65</v>
      </c>
      <c r="E18" s="194" t="s">
        <v>87</v>
      </c>
    </row>
    <row r="19" spans="4:9" x14ac:dyDescent="0.25">
      <c r="D19" s="194" t="s">
        <v>66</v>
      </c>
      <c r="E19" s="194" t="s">
        <v>87</v>
      </c>
    </row>
    <row r="20" spans="4:9" x14ac:dyDescent="0.25">
      <c r="D20" s="194" t="s">
        <v>67</v>
      </c>
      <c r="E20" s="194" t="s">
        <v>89</v>
      </c>
    </row>
    <row r="21" spans="4:9" x14ac:dyDescent="0.25">
      <c r="D21" s="194" t="s">
        <v>165</v>
      </c>
      <c r="E21" s="194" t="s">
        <v>166</v>
      </c>
    </row>
    <row r="22" spans="4:9" x14ac:dyDescent="0.25">
      <c r="D22" s="194" t="s">
        <v>68</v>
      </c>
      <c r="E22" s="194" t="s">
        <v>87</v>
      </c>
    </row>
    <row r="23" spans="4:9" x14ac:dyDescent="0.25">
      <c r="D23" s="194" t="s">
        <v>69</v>
      </c>
      <c r="E23" s="194" t="s">
        <v>87</v>
      </c>
    </row>
    <row r="24" spans="4:9" x14ac:dyDescent="0.25">
      <c r="D24" s="194" t="s">
        <v>70</v>
      </c>
      <c r="E24" s="194" t="s">
        <v>87</v>
      </c>
    </row>
    <row r="25" spans="4:9" x14ac:dyDescent="0.25">
      <c r="D25" s="194" t="s">
        <v>71</v>
      </c>
      <c r="E25" s="194" t="s">
        <v>84</v>
      </c>
    </row>
    <row r="26" spans="4:9" ht="45" x14ac:dyDescent="0.25">
      <c r="D26" s="194" t="s">
        <v>76</v>
      </c>
      <c r="E26" s="196" t="s">
        <v>103</v>
      </c>
    </row>
    <row r="27" spans="4:9" x14ac:dyDescent="0.25">
      <c r="D27" s="194" t="s">
        <v>77</v>
      </c>
      <c r="E27" s="194" t="s">
        <v>87</v>
      </c>
    </row>
    <row r="28" spans="4:9" ht="30" x14ac:dyDescent="0.25">
      <c r="D28" s="194" t="s">
        <v>78</v>
      </c>
      <c r="E28" s="194" t="s">
        <v>86</v>
      </c>
    </row>
    <row r="29" spans="4:9" x14ac:dyDescent="0.25">
      <c r="D29" s="194" t="s">
        <v>80</v>
      </c>
      <c r="E29" s="194" t="s">
        <v>93</v>
      </c>
    </row>
    <row r="30" spans="4:9" x14ac:dyDescent="0.25">
      <c r="D30" s="194" t="s">
        <v>79</v>
      </c>
      <c r="E30" s="194" t="s">
        <v>84</v>
      </c>
    </row>
    <row r="31" spans="4:9" ht="30" x14ac:dyDescent="0.25">
      <c r="D31" s="194" t="s">
        <v>81</v>
      </c>
      <c r="E31" s="194" t="s">
        <v>85</v>
      </c>
    </row>
    <row r="32" spans="4:9" x14ac:dyDescent="0.25">
      <c r="D32" s="194" t="s">
        <v>82</v>
      </c>
      <c r="E32" s="194" t="s">
        <v>84</v>
      </c>
    </row>
    <row r="33" spans="4:5" x14ac:dyDescent="0.25">
      <c r="D33" s="197"/>
      <c r="E33" s="19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59"/>
  <sheetViews>
    <sheetView topLeftCell="A14" zoomScale="60" zoomScaleNormal="60" workbookViewId="0">
      <selection activeCell="B13" sqref="B13:B17"/>
    </sheetView>
  </sheetViews>
  <sheetFormatPr defaultRowHeight="15" x14ac:dyDescent="0.25"/>
  <cols>
    <col min="3" max="4" width="27.7109375" customWidth="1"/>
    <col min="5" max="5" width="39.5703125" customWidth="1"/>
    <col min="6" max="6" width="34.140625" customWidth="1"/>
    <col min="7" max="7" width="37.140625" customWidth="1"/>
    <col min="8" max="8" width="42.5703125" customWidth="1"/>
    <col min="9" max="9" width="39.5703125" customWidth="1"/>
    <col min="10" max="10" width="41.85546875" customWidth="1"/>
    <col min="11" max="12" width="62.140625" customWidth="1"/>
    <col min="13" max="13" width="68.28515625" customWidth="1"/>
    <col min="14" max="15" width="25.7109375" customWidth="1"/>
    <col min="16" max="17" width="31" customWidth="1"/>
    <col min="18" max="18" width="35.85546875" customWidth="1"/>
    <col min="19" max="19" width="42.5703125" customWidth="1"/>
    <col min="20" max="20" width="92.28515625" customWidth="1"/>
    <col min="21" max="21" width="103.140625" customWidth="1"/>
    <col min="22" max="23" width="42.5703125" customWidth="1"/>
    <col min="24" max="24" width="41" customWidth="1"/>
    <col min="25" max="25" width="74.5703125" customWidth="1"/>
    <col min="26" max="26" width="44" customWidth="1"/>
    <col min="31" max="31" width="43" customWidth="1"/>
    <col min="33" max="33" width="54.140625" customWidth="1"/>
  </cols>
  <sheetData>
    <row r="1" spans="1:31" x14ac:dyDescent="0.25">
      <c r="Y1" s="50"/>
    </row>
    <row r="2" spans="1:31" x14ac:dyDescent="0.25">
      <c r="M2" s="12"/>
      <c r="Y2" s="51"/>
    </row>
    <row r="3" spans="1:31" x14ac:dyDescent="0.25">
      <c r="C3" s="43" t="s">
        <v>0</v>
      </c>
      <c r="D3" s="75" t="s">
        <v>123</v>
      </c>
      <c r="E3" s="33" t="s">
        <v>143</v>
      </c>
      <c r="F3" s="33" t="s">
        <v>8</v>
      </c>
      <c r="G3" s="33" t="s">
        <v>10</v>
      </c>
      <c r="H3" s="38" t="s">
        <v>11</v>
      </c>
      <c r="I3" s="33" t="s">
        <v>3</v>
      </c>
      <c r="J3" s="33" t="s">
        <v>28</v>
      </c>
      <c r="K3" s="33" t="s">
        <v>12</v>
      </c>
      <c r="L3" s="33" t="s">
        <v>5</v>
      </c>
      <c r="M3" s="33" t="s">
        <v>2</v>
      </c>
      <c r="N3" s="38" t="s">
        <v>25</v>
      </c>
      <c r="O3" s="38" t="s">
        <v>139</v>
      </c>
      <c r="P3" s="38" t="s">
        <v>105</v>
      </c>
      <c r="Q3" s="38" t="s">
        <v>113</v>
      </c>
      <c r="R3" s="44" t="s">
        <v>46</v>
      </c>
      <c r="S3" s="45" t="s">
        <v>21</v>
      </c>
      <c r="T3" s="81" t="s">
        <v>161</v>
      </c>
      <c r="U3" s="45" t="s">
        <v>27</v>
      </c>
      <c r="V3" s="45" t="s">
        <v>109</v>
      </c>
      <c r="W3" s="45" t="s">
        <v>108</v>
      </c>
      <c r="X3" s="46" t="s">
        <v>6</v>
      </c>
      <c r="Y3" s="47" t="s">
        <v>20</v>
      </c>
      <c r="Z3" s="46" t="s">
        <v>19</v>
      </c>
    </row>
    <row r="4" spans="1:31" x14ac:dyDescent="0.25">
      <c r="C4" s="16"/>
      <c r="D4" s="76" t="s">
        <v>22</v>
      </c>
      <c r="E4" s="4" t="s">
        <v>22</v>
      </c>
      <c r="F4" s="4" t="s">
        <v>22</v>
      </c>
      <c r="G4" s="19" t="s">
        <v>22</v>
      </c>
      <c r="H4" s="4" t="s">
        <v>22</v>
      </c>
      <c r="I4" s="4" t="s">
        <v>22</v>
      </c>
      <c r="J4" s="4" t="s">
        <v>22</v>
      </c>
      <c r="K4" s="4" t="s">
        <v>22</v>
      </c>
      <c r="L4" s="4" t="s">
        <v>22</v>
      </c>
      <c r="M4" s="4" t="s">
        <v>22</v>
      </c>
      <c r="N4" s="4" t="s">
        <v>22</v>
      </c>
      <c r="O4" s="4" t="s">
        <v>22</v>
      </c>
      <c r="P4" s="4" t="s">
        <v>22</v>
      </c>
      <c r="Q4" s="4" t="s">
        <v>22</v>
      </c>
      <c r="R4" s="4" t="s">
        <v>24</v>
      </c>
      <c r="S4" s="4" t="s">
        <v>24</v>
      </c>
      <c r="T4" s="4" t="s">
        <v>24</v>
      </c>
      <c r="U4" s="4" t="s">
        <v>24</v>
      </c>
      <c r="V4" s="4" t="s">
        <v>24</v>
      </c>
      <c r="W4" s="4" t="s">
        <v>24</v>
      </c>
      <c r="X4" s="4" t="s">
        <v>23</v>
      </c>
      <c r="Y4" s="4" t="s">
        <v>23</v>
      </c>
      <c r="Z4" s="4" t="s">
        <v>23</v>
      </c>
    </row>
    <row r="5" spans="1:31" ht="409.5" x14ac:dyDescent="0.25">
      <c r="C5" s="43" t="s">
        <v>1</v>
      </c>
      <c r="D5" s="77" t="s">
        <v>129</v>
      </c>
      <c r="E5" s="17" t="s">
        <v>144</v>
      </c>
      <c r="F5" s="18" t="s">
        <v>130</v>
      </c>
      <c r="G5" s="17" t="s">
        <v>110</v>
      </c>
      <c r="H5" s="17" t="s">
        <v>104</v>
      </c>
      <c r="I5" s="17" t="s">
        <v>26</v>
      </c>
      <c r="J5" s="17" t="s">
        <v>131</v>
      </c>
      <c r="K5" s="17" t="s">
        <v>142</v>
      </c>
      <c r="L5" s="17" t="s">
        <v>13</v>
      </c>
      <c r="M5" s="17" t="s">
        <v>133</v>
      </c>
      <c r="N5" s="17" t="s">
        <v>30</v>
      </c>
      <c r="O5" s="17" t="s">
        <v>137</v>
      </c>
      <c r="P5" s="17" t="s">
        <v>107</v>
      </c>
      <c r="Q5" s="17" t="s">
        <v>141</v>
      </c>
      <c r="R5" s="17" t="s">
        <v>111</v>
      </c>
      <c r="S5" s="17" t="s">
        <v>112</v>
      </c>
      <c r="T5" s="17" t="s">
        <v>159</v>
      </c>
      <c r="U5" s="17" t="s">
        <v>160</v>
      </c>
      <c r="V5" s="17" t="s">
        <v>153</v>
      </c>
      <c r="W5" s="17" t="s">
        <v>156</v>
      </c>
      <c r="X5" s="49" t="s">
        <v>94</v>
      </c>
      <c r="Y5" s="17" t="s">
        <v>114</v>
      </c>
      <c r="Z5" s="17" t="s">
        <v>96</v>
      </c>
    </row>
    <row r="6" spans="1:31" ht="141" customHeight="1" x14ac:dyDescent="0.25">
      <c r="C6" s="48" t="s">
        <v>92</v>
      </c>
      <c r="D6" s="7" t="s">
        <v>31</v>
      </c>
      <c r="E6" s="4" t="s">
        <v>145</v>
      </c>
      <c r="F6" s="5" t="s">
        <v>14</v>
      </c>
      <c r="G6" s="8" t="s">
        <v>29</v>
      </c>
      <c r="H6" s="5" t="s">
        <v>90</v>
      </c>
      <c r="I6" s="3" t="s">
        <v>4</v>
      </c>
      <c r="J6" s="26" t="s">
        <v>97</v>
      </c>
      <c r="K6" s="4" t="s">
        <v>119</v>
      </c>
      <c r="L6" s="4" t="s">
        <v>134</v>
      </c>
      <c r="M6" s="41" t="s">
        <v>7</v>
      </c>
      <c r="N6" s="7" t="s">
        <v>31</v>
      </c>
      <c r="O6" s="7" t="s">
        <v>138</v>
      </c>
      <c r="P6" s="7" t="s">
        <v>106</v>
      </c>
      <c r="Q6" s="7"/>
      <c r="R6" s="7" t="s">
        <v>47</v>
      </c>
      <c r="S6" s="26" t="s">
        <v>16</v>
      </c>
      <c r="T6" s="4" t="s">
        <v>17</v>
      </c>
      <c r="U6" s="4" t="s">
        <v>140</v>
      </c>
      <c r="V6" s="4" t="s">
        <v>18</v>
      </c>
      <c r="W6" s="4" t="s">
        <v>18</v>
      </c>
      <c r="X6" s="68" t="s">
        <v>95</v>
      </c>
      <c r="Y6" s="4" t="s">
        <v>9</v>
      </c>
      <c r="Z6" s="4" t="s">
        <v>15</v>
      </c>
    </row>
    <row r="7" spans="1:31" ht="186.75" hidden="1" customHeight="1" x14ac:dyDescent="0.25">
      <c r="C7" s="48" t="s">
        <v>149</v>
      </c>
      <c r="D7" s="46"/>
      <c r="E7" s="1"/>
      <c r="F7" s="1"/>
      <c r="G7" s="6"/>
      <c r="H7" s="1"/>
      <c r="I7" s="1"/>
      <c r="J7" s="6"/>
      <c r="K7" s="6"/>
      <c r="L7" s="6"/>
      <c r="M7" s="6"/>
      <c r="N7" s="2"/>
      <c r="O7" s="2"/>
      <c r="P7" s="2"/>
      <c r="Q7" s="2"/>
      <c r="R7" s="2"/>
      <c r="S7" s="6"/>
      <c r="T7" s="6" t="s">
        <v>91</v>
      </c>
      <c r="U7" s="6"/>
      <c r="V7" s="6"/>
      <c r="W7" s="6"/>
      <c r="X7" s="6"/>
      <c r="Y7" s="6" t="s">
        <v>83</v>
      </c>
      <c r="Z7" s="6"/>
    </row>
    <row r="8" spans="1:31" ht="186.75" customHeight="1" x14ac:dyDescent="0.25">
      <c r="C8" s="48" t="s">
        <v>150</v>
      </c>
      <c r="D8" s="46" t="s">
        <v>185</v>
      </c>
      <c r="E8" s="1" t="s">
        <v>183</v>
      </c>
      <c r="F8" s="1"/>
      <c r="G8" s="1" t="s">
        <v>171</v>
      </c>
      <c r="H8" s="1" t="s">
        <v>172</v>
      </c>
      <c r="I8" s="1" t="s">
        <v>173</v>
      </c>
      <c r="J8" s="1" t="s">
        <v>184</v>
      </c>
      <c r="K8" s="1" t="s">
        <v>174</v>
      </c>
      <c r="L8" s="1" t="s">
        <v>185</v>
      </c>
      <c r="M8" s="1" t="s">
        <v>175</v>
      </c>
      <c r="N8" s="82" t="s">
        <v>182</v>
      </c>
      <c r="O8" s="82" t="s">
        <v>186</v>
      </c>
      <c r="P8" s="1" t="s">
        <v>176</v>
      </c>
      <c r="Q8" s="1" t="s">
        <v>177</v>
      </c>
      <c r="R8" s="1" t="s">
        <v>187</v>
      </c>
      <c r="S8" s="82" t="s">
        <v>188</v>
      </c>
      <c r="T8" s="1" t="s">
        <v>189</v>
      </c>
      <c r="U8" s="82" t="s">
        <v>178</v>
      </c>
      <c r="V8" s="82" t="s">
        <v>178</v>
      </c>
      <c r="W8" s="82" t="s">
        <v>178</v>
      </c>
      <c r="X8" s="82" t="s">
        <v>190</v>
      </c>
      <c r="Y8" s="82" t="s">
        <v>179</v>
      </c>
      <c r="Z8" s="82" t="s">
        <v>180</v>
      </c>
    </row>
    <row r="9" spans="1:31" ht="24" customHeight="1" x14ac:dyDescent="0.25">
      <c r="C9" s="53"/>
      <c r="D9" s="53"/>
      <c r="E9" s="53"/>
      <c r="F9" s="53"/>
      <c r="G9" s="52"/>
      <c r="H9" s="53"/>
      <c r="I9" s="53"/>
      <c r="J9" s="52"/>
      <c r="K9" s="52"/>
      <c r="L9" s="52"/>
      <c r="M9" s="52"/>
      <c r="N9" s="59"/>
      <c r="O9" s="59"/>
      <c r="P9" s="59"/>
      <c r="Q9" s="59"/>
      <c r="R9" s="59"/>
      <c r="S9" s="52"/>
      <c r="T9" s="52"/>
      <c r="U9" s="52"/>
      <c r="V9" s="52"/>
      <c r="W9" s="52"/>
      <c r="X9" s="52"/>
      <c r="Y9" s="52"/>
      <c r="Z9" s="52"/>
    </row>
    <row r="10" spans="1:31" ht="47.25" customHeight="1" x14ac:dyDescent="0.25">
      <c r="A10" s="28"/>
      <c r="B10" s="28"/>
      <c r="C10" s="53"/>
      <c r="D10" s="35" t="s">
        <v>72</v>
      </c>
      <c r="E10" s="36" t="s">
        <v>74</v>
      </c>
      <c r="F10" s="53"/>
      <c r="G10" s="53"/>
      <c r="H10" s="52"/>
      <c r="I10" s="52"/>
      <c r="J10" s="52" t="s">
        <v>310</v>
      </c>
      <c r="K10" s="52"/>
      <c r="L10" s="59"/>
      <c r="M10" s="59"/>
      <c r="N10" s="59"/>
      <c r="O10" s="59"/>
      <c r="P10" s="60"/>
      <c r="Q10" s="52"/>
      <c r="R10" s="52"/>
      <c r="S10" s="52"/>
      <c r="T10" s="52"/>
      <c r="U10" s="52"/>
      <c r="V10" s="52"/>
      <c r="W10" s="52"/>
      <c r="X10" s="52"/>
    </row>
    <row r="11" spans="1:31" x14ac:dyDescent="0.25">
      <c r="A11" s="28"/>
      <c r="B11" s="28"/>
      <c r="C11" s="28"/>
      <c r="D11" s="33" t="s">
        <v>32</v>
      </c>
      <c r="E11" s="66" t="s">
        <v>48</v>
      </c>
      <c r="F11" s="61"/>
      <c r="G11" s="56"/>
      <c r="H11" s="53"/>
      <c r="I11" s="56"/>
      <c r="J11" s="56"/>
      <c r="K11" s="62"/>
      <c r="L11" s="63"/>
      <c r="M11" s="63"/>
      <c r="N11" s="63"/>
      <c r="O11" s="63"/>
      <c r="P11" s="27"/>
      <c r="Q11" s="54"/>
      <c r="R11" s="54"/>
      <c r="S11" s="55"/>
      <c r="T11" s="55"/>
      <c r="U11" s="55"/>
      <c r="V11" s="30"/>
      <c r="W11" s="32"/>
      <c r="X11" s="29"/>
    </row>
    <row r="12" spans="1:31" ht="20.25" customHeight="1" x14ac:dyDescent="0.25">
      <c r="D12" s="33" t="s">
        <v>33</v>
      </c>
      <c r="E12" s="66" t="s">
        <v>48</v>
      </c>
      <c r="F12" s="15"/>
      <c r="G12" s="11"/>
      <c r="H12" s="9"/>
      <c r="I12" s="10"/>
      <c r="J12" s="10"/>
      <c r="K12" s="12"/>
      <c r="L12" s="13"/>
      <c r="M12" s="13"/>
      <c r="N12" s="13"/>
      <c r="O12" s="13"/>
      <c r="P12" s="31"/>
      <c r="Q12" s="57"/>
      <c r="R12" s="57"/>
      <c r="S12" s="58"/>
      <c r="T12" s="58"/>
      <c r="U12" s="58"/>
      <c r="V12" s="10"/>
      <c r="W12" s="14"/>
      <c r="X12" s="9"/>
    </row>
    <row r="13" spans="1:31" x14ac:dyDescent="0.25">
      <c r="D13" s="33" t="s">
        <v>34</v>
      </c>
      <c r="E13" s="66" t="s">
        <v>48</v>
      </c>
      <c r="F13" s="15"/>
      <c r="G13" s="11"/>
      <c r="H13" s="9"/>
      <c r="I13" s="10"/>
      <c r="J13" s="10"/>
      <c r="K13" s="12"/>
      <c r="L13" s="13"/>
      <c r="M13" s="13"/>
      <c r="N13" s="13"/>
      <c r="O13" s="13"/>
      <c r="P13" s="31"/>
      <c r="Q13" s="25"/>
      <c r="R13" s="25"/>
      <c r="S13" s="14"/>
      <c r="T13" s="14"/>
      <c r="U13" s="14"/>
      <c r="V13" s="10"/>
      <c r="W13" s="14"/>
      <c r="X13" s="9"/>
    </row>
    <row r="14" spans="1:31" x14ac:dyDescent="0.25">
      <c r="D14" s="34" t="s">
        <v>35</v>
      </c>
      <c r="E14" s="67" t="s">
        <v>98</v>
      </c>
      <c r="P14" s="27"/>
      <c r="S14" s="24"/>
      <c r="AC14" s="21"/>
      <c r="AE14" s="22"/>
    </row>
    <row r="15" spans="1:31" x14ac:dyDescent="0.25">
      <c r="D15" s="34" t="s">
        <v>36</v>
      </c>
      <c r="E15" s="67" t="s">
        <v>48</v>
      </c>
      <c r="P15" s="27"/>
      <c r="AC15" s="23"/>
      <c r="AE15" s="21"/>
    </row>
    <row r="16" spans="1:31" x14ac:dyDescent="0.25">
      <c r="D16" s="34" t="s">
        <v>37</v>
      </c>
      <c r="E16" s="67" t="s">
        <v>48</v>
      </c>
      <c r="P16" s="27"/>
      <c r="AC16" s="20"/>
      <c r="AE16" s="21"/>
    </row>
    <row r="17" spans="4:31" x14ac:dyDescent="0.25">
      <c r="D17" s="34" t="s">
        <v>38</v>
      </c>
      <c r="E17" s="67" t="s">
        <v>48</v>
      </c>
      <c r="P17" s="27"/>
      <c r="AC17" s="20"/>
      <c r="AE17" s="20"/>
    </row>
    <row r="18" spans="4:31" x14ac:dyDescent="0.25">
      <c r="D18" s="34" t="s">
        <v>39</v>
      </c>
      <c r="E18" s="67" t="s">
        <v>48</v>
      </c>
      <c r="P18" s="27"/>
      <c r="AC18" s="20"/>
    </row>
    <row r="19" spans="4:31" x14ac:dyDescent="0.25">
      <c r="D19" s="34" t="s">
        <v>40</v>
      </c>
      <c r="E19" s="67" t="s">
        <v>49</v>
      </c>
      <c r="P19" s="27"/>
      <c r="AC19" s="21"/>
    </row>
    <row r="20" spans="4:31" x14ac:dyDescent="0.25">
      <c r="D20" s="34" t="s">
        <v>41</v>
      </c>
      <c r="E20" s="67" t="s">
        <v>49</v>
      </c>
      <c r="P20" s="27"/>
    </row>
    <row r="21" spans="4:31" x14ac:dyDescent="0.25">
      <c r="D21" s="34" t="s">
        <v>42</v>
      </c>
      <c r="E21" s="67" t="s">
        <v>50</v>
      </c>
      <c r="L21" t="s">
        <v>310</v>
      </c>
      <c r="O21" s="50"/>
      <c r="P21" s="27"/>
      <c r="Q21" s="50"/>
    </row>
    <row r="22" spans="4:31" x14ac:dyDescent="0.25">
      <c r="D22" s="34" t="s">
        <v>43</v>
      </c>
      <c r="E22" s="67" t="s">
        <v>84</v>
      </c>
      <c r="L22" t="s">
        <v>311</v>
      </c>
      <c r="O22" s="50"/>
      <c r="P22" s="27"/>
      <c r="Q22" s="50"/>
    </row>
    <row r="23" spans="4:31" x14ac:dyDescent="0.25">
      <c r="D23" s="128" t="s">
        <v>44</v>
      </c>
      <c r="E23" s="129" t="s">
        <v>51</v>
      </c>
      <c r="F23" t="s">
        <v>181</v>
      </c>
      <c r="O23" s="50"/>
      <c r="P23" s="27"/>
      <c r="Q23" s="50"/>
    </row>
    <row r="24" spans="4:31" x14ac:dyDescent="0.25">
      <c r="D24" s="34" t="s">
        <v>45</v>
      </c>
      <c r="E24" s="67" t="s">
        <v>52</v>
      </c>
      <c r="O24" s="50"/>
      <c r="P24" s="27"/>
      <c r="Q24" s="50"/>
      <c r="X24" s="50"/>
    </row>
    <row r="25" spans="4:31" ht="48.75" customHeight="1" x14ac:dyDescent="0.25">
      <c r="D25" s="35" t="s">
        <v>73</v>
      </c>
      <c r="E25" s="35" t="s">
        <v>75</v>
      </c>
      <c r="O25" s="50"/>
      <c r="P25" s="27"/>
      <c r="Q25" s="50"/>
      <c r="X25" s="64"/>
    </row>
    <row r="26" spans="4:31" ht="48.75" customHeight="1" x14ac:dyDescent="0.25">
      <c r="D26" s="33" t="s">
        <v>191</v>
      </c>
      <c r="E26" s="33" t="s">
        <v>166</v>
      </c>
      <c r="O26" s="50"/>
      <c r="P26" s="27"/>
      <c r="Q26" s="50"/>
      <c r="X26" s="64"/>
    </row>
    <row r="27" spans="4:31" ht="48.75" customHeight="1" x14ac:dyDescent="0.25">
      <c r="D27" s="34" t="s">
        <v>162</v>
      </c>
      <c r="E27" s="42" t="s">
        <v>167</v>
      </c>
      <c r="O27" s="50"/>
      <c r="P27" s="27"/>
      <c r="Q27" s="50"/>
      <c r="X27" s="64"/>
    </row>
    <row r="28" spans="4:31" x14ac:dyDescent="0.25">
      <c r="D28" s="34" t="s">
        <v>53</v>
      </c>
      <c r="E28" s="33" t="s">
        <v>87</v>
      </c>
      <c r="O28" s="50"/>
      <c r="P28" s="50"/>
      <c r="Q28" s="50"/>
      <c r="X28" s="65"/>
    </row>
    <row r="29" spans="4:31" ht="45" x14ac:dyDescent="0.25">
      <c r="D29" s="34" t="s">
        <v>163</v>
      </c>
      <c r="E29" s="42" t="s">
        <v>168</v>
      </c>
      <c r="O29" s="50"/>
      <c r="P29" s="50"/>
      <c r="Q29" s="50"/>
      <c r="X29" s="65"/>
    </row>
    <row r="30" spans="4:31" x14ac:dyDescent="0.25">
      <c r="D30" s="78" t="s">
        <v>54</v>
      </c>
      <c r="E30" s="79" t="s">
        <v>99</v>
      </c>
      <c r="O30" s="50"/>
      <c r="P30" s="50"/>
      <c r="Q30" s="50"/>
      <c r="X30" s="65"/>
    </row>
    <row r="31" spans="4:31" ht="47.25" customHeight="1" x14ac:dyDescent="0.25">
      <c r="D31" s="78" t="s">
        <v>55</v>
      </c>
      <c r="E31" s="79" t="s">
        <v>100</v>
      </c>
      <c r="O31" s="50"/>
      <c r="P31" s="50"/>
      <c r="Q31" s="50"/>
      <c r="X31" s="37"/>
    </row>
    <row r="32" spans="4:31" x14ac:dyDescent="0.25">
      <c r="D32" s="34" t="s">
        <v>56</v>
      </c>
      <c r="E32" s="33" t="s">
        <v>88</v>
      </c>
      <c r="O32" s="50"/>
      <c r="P32" s="50"/>
      <c r="Q32" s="50"/>
      <c r="X32" s="37"/>
    </row>
    <row r="33" spans="4:24" x14ac:dyDescent="0.25">
      <c r="D33" s="34" t="s">
        <v>164</v>
      </c>
      <c r="E33" s="33" t="s">
        <v>88</v>
      </c>
      <c r="O33" s="50"/>
      <c r="P33" s="50"/>
      <c r="Q33" s="50"/>
      <c r="X33" s="37"/>
    </row>
    <row r="34" spans="4:24" ht="30" x14ac:dyDescent="0.25">
      <c r="D34" s="128" t="s">
        <v>57</v>
      </c>
      <c r="E34" s="128" t="s">
        <v>101</v>
      </c>
      <c r="O34" s="50"/>
      <c r="P34" s="50"/>
      <c r="Q34" s="50"/>
      <c r="X34" s="37"/>
    </row>
    <row r="35" spans="4:24" ht="26.25" x14ac:dyDescent="0.25">
      <c r="D35" s="128" t="s">
        <v>58</v>
      </c>
      <c r="E35" s="128" t="s">
        <v>102</v>
      </c>
      <c r="H35" s="138" t="s">
        <v>296</v>
      </c>
      <c r="X35" s="37"/>
    </row>
    <row r="36" spans="4:24" ht="26.25" x14ac:dyDescent="0.25">
      <c r="D36" s="34" t="s">
        <v>59</v>
      </c>
      <c r="E36" s="33" t="s">
        <v>87</v>
      </c>
      <c r="H36" s="138" t="s">
        <v>297</v>
      </c>
      <c r="X36" s="37"/>
    </row>
    <row r="37" spans="4:24" ht="26.25" x14ac:dyDescent="0.25">
      <c r="D37" s="34" t="s">
        <v>60</v>
      </c>
      <c r="E37" s="33" t="s">
        <v>87</v>
      </c>
      <c r="H37" s="138" t="s">
        <v>298</v>
      </c>
      <c r="X37" s="37"/>
    </row>
    <row r="38" spans="4:24" ht="26.25" x14ac:dyDescent="0.25">
      <c r="D38" s="44" t="s">
        <v>61</v>
      </c>
      <c r="E38" s="44" t="s">
        <v>84</v>
      </c>
      <c r="F38" s="20"/>
      <c r="H38" s="138" t="s">
        <v>299</v>
      </c>
      <c r="X38" s="37"/>
    </row>
    <row r="39" spans="4:24" ht="26.25" x14ac:dyDescent="0.25">
      <c r="D39" s="34" t="s">
        <v>62</v>
      </c>
      <c r="E39" s="33" t="s">
        <v>87</v>
      </c>
      <c r="H39" s="138" t="s">
        <v>300</v>
      </c>
      <c r="X39" s="37"/>
    </row>
    <row r="40" spans="4:24" ht="26.25" x14ac:dyDescent="0.25">
      <c r="D40" s="34" t="s">
        <v>63</v>
      </c>
      <c r="E40" s="33" t="s">
        <v>87</v>
      </c>
      <c r="H40" s="138" t="s">
        <v>301</v>
      </c>
      <c r="X40" s="37"/>
    </row>
    <row r="41" spans="4:24" ht="26.25" x14ac:dyDescent="0.25">
      <c r="D41" s="34" t="s">
        <v>64</v>
      </c>
      <c r="E41" s="33" t="s">
        <v>87</v>
      </c>
      <c r="H41" s="138" t="s">
        <v>302</v>
      </c>
      <c r="X41" s="37"/>
    </row>
    <row r="42" spans="4:24" ht="26.25" x14ac:dyDescent="0.25">
      <c r="D42" s="34" t="s">
        <v>65</v>
      </c>
      <c r="E42" s="33" t="s">
        <v>87</v>
      </c>
      <c r="H42" s="138" t="s">
        <v>303</v>
      </c>
      <c r="X42" s="37"/>
    </row>
    <row r="43" spans="4:24" ht="26.25" x14ac:dyDescent="0.25">
      <c r="D43" s="34" t="s">
        <v>66</v>
      </c>
      <c r="E43" s="33" t="s">
        <v>87</v>
      </c>
      <c r="H43" s="138" t="s">
        <v>304</v>
      </c>
      <c r="X43" s="37"/>
    </row>
    <row r="44" spans="4:24" ht="26.25" x14ac:dyDescent="0.25">
      <c r="D44" s="44" t="s">
        <v>67</v>
      </c>
      <c r="E44" s="44" t="s">
        <v>89</v>
      </c>
      <c r="F44" s="20"/>
      <c r="H44" s="138" t="s">
        <v>305</v>
      </c>
      <c r="X44" s="37"/>
    </row>
    <row r="45" spans="4:24" ht="26.25" x14ac:dyDescent="0.25">
      <c r="D45" s="34" t="s">
        <v>165</v>
      </c>
      <c r="E45" s="33" t="s">
        <v>166</v>
      </c>
      <c r="F45" s="20"/>
      <c r="H45" s="138" t="s">
        <v>306</v>
      </c>
      <c r="X45" s="37"/>
    </row>
    <row r="46" spans="4:24" ht="26.25" x14ac:dyDescent="0.25">
      <c r="D46" s="34" t="s">
        <v>68</v>
      </c>
      <c r="E46" s="33" t="s">
        <v>87</v>
      </c>
      <c r="H46" s="138" t="s">
        <v>307</v>
      </c>
      <c r="X46" s="37"/>
    </row>
    <row r="47" spans="4:24" ht="26.25" x14ac:dyDescent="0.25">
      <c r="D47" s="34" t="s">
        <v>69</v>
      </c>
      <c r="E47" s="33" t="s">
        <v>87</v>
      </c>
      <c r="H47" s="138" t="s">
        <v>308</v>
      </c>
      <c r="X47" s="37"/>
    </row>
    <row r="48" spans="4:24" x14ac:dyDescent="0.25">
      <c r="D48" s="34" t="s">
        <v>70</v>
      </c>
      <c r="E48" s="33" t="s">
        <v>87</v>
      </c>
      <c r="X48" s="37"/>
    </row>
    <row r="49" spans="4:24" x14ac:dyDescent="0.25">
      <c r="D49" s="34" t="s">
        <v>71</v>
      </c>
      <c r="E49" s="33" t="s">
        <v>84</v>
      </c>
      <c r="F49" s="20"/>
      <c r="X49" s="37"/>
    </row>
    <row r="50" spans="4:24" ht="77.25" customHeight="1" x14ac:dyDescent="0.25">
      <c r="D50" s="34" t="s">
        <v>76</v>
      </c>
      <c r="E50" s="80" t="s">
        <v>103</v>
      </c>
      <c r="X50" s="37"/>
    </row>
    <row r="51" spans="4:24" x14ac:dyDescent="0.25">
      <c r="D51" s="34" t="s">
        <v>77</v>
      </c>
      <c r="E51" s="33" t="s">
        <v>87</v>
      </c>
      <c r="X51" s="37"/>
    </row>
    <row r="52" spans="4:24" ht="30" customHeight="1" x14ac:dyDescent="0.25">
      <c r="D52" s="34" t="s">
        <v>78</v>
      </c>
      <c r="E52" s="33" t="s">
        <v>86</v>
      </c>
      <c r="X52" s="37"/>
    </row>
    <row r="53" spans="4:24" ht="32.25" customHeight="1" x14ac:dyDescent="0.25">
      <c r="D53" s="34" t="s">
        <v>80</v>
      </c>
      <c r="E53" s="33" t="s">
        <v>93</v>
      </c>
      <c r="F53" s="20"/>
      <c r="W53" s="20"/>
      <c r="X53" s="37"/>
    </row>
    <row r="54" spans="4:24" ht="30" customHeight="1" x14ac:dyDescent="0.25">
      <c r="D54" s="34" t="s">
        <v>79</v>
      </c>
      <c r="E54" s="42" t="s">
        <v>84</v>
      </c>
      <c r="X54" s="29"/>
    </row>
    <row r="55" spans="4:24" ht="32.25" customHeight="1" x14ac:dyDescent="0.25">
      <c r="D55" s="34" t="s">
        <v>81</v>
      </c>
      <c r="E55" s="33" t="s">
        <v>85</v>
      </c>
      <c r="X55" s="37"/>
    </row>
    <row r="56" spans="4:24" x14ac:dyDescent="0.25">
      <c r="D56" s="34" t="s">
        <v>82</v>
      </c>
      <c r="E56" s="42" t="s">
        <v>84</v>
      </c>
      <c r="X56" s="29"/>
    </row>
    <row r="58" spans="4:24" x14ac:dyDescent="0.25">
      <c r="D58" s="39"/>
    </row>
    <row r="59" spans="4:24" x14ac:dyDescent="0.25">
      <c r="D59" s="40"/>
    </row>
  </sheetData>
  <sheetProtection algorithmName="SHA-512" hashValue="rHY7DBeh15XNuhD6AgT82yzG132zXA9gwFZczmq07jokG6V/+23tqTHKFT9onDLDIuQFTMRQu4TAmFd0VTSDng==" saltValue="/9i1sYKepB+8FdZrQSyw1A==" spinCount="100000" sheet="1" objects="1" scenarios="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2"/>
  <sheetViews>
    <sheetView workbookViewId="0">
      <selection activeCell="B13" sqref="B13:B17"/>
    </sheetView>
  </sheetViews>
  <sheetFormatPr defaultColWidth="9.140625" defaultRowHeight="15" x14ac:dyDescent="0.25"/>
  <cols>
    <col min="1" max="1" width="16.42578125" style="73" customWidth="1"/>
    <col min="2" max="2" width="87.7109375" style="74" customWidth="1"/>
    <col min="3" max="3" width="68.85546875" style="74" customWidth="1"/>
    <col min="4" max="4" width="14.140625" style="72" customWidth="1"/>
    <col min="5" max="16384" width="9.140625" style="72"/>
  </cols>
  <sheetData>
    <row r="1" spans="1:4" x14ac:dyDescent="0.25">
      <c r="A1" s="69" t="s">
        <v>115</v>
      </c>
      <c r="B1" s="70" t="s">
        <v>117</v>
      </c>
      <c r="C1" s="70" t="s">
        <v>116</v>
      </c>
      <c r="D1" s="71" t="s">
        <v>118</v>
      </c>
    </row>
    <row r="2" spans="1:4" ht="45" x14ac:dyDescent="0.25">
      <c r="A2" s="73">
        <v>44719</v>
      </c>
      <c r="B2" s="74" t="s">
        <v>120</v>
      </c>
      <c r="C2" s="74" t="s">
        <v>121</v>
      </c>
      <c r="D2" s="72" t="s">
        <v>122</v>
      </c>
    </row>
    <row r="3" spans="1:4" x14ac:dyDescent="0.25">
      <c r="A3" s="73">
        <v>44725</v>
      </c>
      <c r="B3" s="74" t="s">
        <v>124</v>
      </c>
      <c r="C3" s="74" t="s">
        <v>146</v>
      </c>
      <c r="D3" s="72" t="s">
        <v>125</v>
      </c>
    </row>
    <row r="4" spans="1:4" ht="30" x14ac:dyDescent="0.25">
      <c r="A4" s="73">
        <v>44726</v>
      </c>
      <c r="B4" s="74" t="s">
        <v>126</v>
      </c>
      <c r="C4" s="74" t="s">
        <v>127</v>
      </c>
      <c r="D4" s="72" t="s">
        <v>128</v>
      </c>
    </row>
    <row r="5" spans="1:4" ht="30" x14ac:dyDescent="0.25">
      <c r="A5" s="73">
        <v>44727</v>
      </c>
      <c r="B5" s="74" t="s">
        <v>132</v>
      </c>
      <c r="C5" s="74" t="s">
        <v>121</v>
      </c>
      <c r="D5" s="72" t="s">
        <v>122</v>
      </c>
    </row>
    <row r="6" spans="1:4" x14ac:dyDescent="0.25">
      <c r="A6" s="73">
        <v>44727</v>
      </c>
      <c r="B6" s="74" t="s">
        <v>136</v>
      </c>
      <c r="C6" s="74" t="s">
        <v>135</v>
      </c>
      <c r="D6" s="72" t="s">
        <v>122</v>
      </c>
    </row>
    <row r="7" spans="1:4" x14ac:dyDescent="0.25">
      <c r="A7" s="73">
        <v>44733</v>
      </c>
      <c r="B7" s="74" t="s">
        <v>151</v>
      </c>
      <c r="C7" s="74" t="s">
        <v>121</v>
      </c>
      <c r="D7" s="72" t="s">
        <v>122</v>
      </c>
    </row>
    <row r="8" spans="1:4" ht="30" x14ac:dyDescent="0.25">
      <c r="A8" s="73">
        <v>44750</v>
      </c>
      <c r="B8" s="74" t="s">
        <v>147</v>
      </c>
      <c r="C8" s="74" t="s">
        <v>148</v>
      </c>
      <c r="D8" s="72" t="s">
        <v>122</v>
      </c>
    </row>
    <row r="9" spans="1:4" x14ac:dyDescent="0.25">
      <c r="A9" s="73">
        <v>44774</v>
      </c>
      <c r="B9" s="74" t="s">
        <v>152</v>
      </c>
      <c r="D9" s="72" t="s">
        <v>122</v>
      </c>
    </row>
    <row r="10" spans="1:4" ht="30" x14ac:dyDescent="0.25">
      <c r="A10" s="73">
        <v>44777</v>
      </c>
      <c r="B10" s="74" t="s">
        <v>155</v>
      </c>
      <c r="C10" s="74" t="s">
        <v>154</v>
      </c>
      <c r="D10" s="72" t="s">
        <v>128</v>
      </c>
    </row>
    <row r="11" spans="1:4" ht="30" x14ac:dyDescent="0.25">
      <c r="A11" s="73">
        <v>44777</v>
      </c>
      <c r="B11" s="74" t="s">
        <v>157</v>
      </c>
      <c r="C11" s="74" t="s">
        <v>158</v>
      </c>
      <c r="D11" s="72" t="s">
        <v>128</v>
      </c>
    </row>
    <row r="12" spans="1:4" ht="30" x14ac:dyDescent="0.25">
      <c r="A12" s="73">
        <v>44795</v>
      </c>
      <c r="B12" s="74" t="s">
        <v>169</v>
      </c>
      <c r="C12" s="74" t="s">
        <v>170</v>
      </c>
      <c r="D12" s="72" t="s">
        <v>125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ACFF6A184C8945A28481F37C0FC190" ma:contentTypeVersion="36" ma:contentTypeDescription="Create a new document." ma:contentTypeScope="" ma:versionID="9766ade0fc2fb02741e5d268a1c453d8">
  <xsd:schema xmlns:xsd="http://www.w3.org/2001/XMLSchema" xmlns:xs="http://www.w3.org/2001/XMLSchema" xmlns:p="http://schemas.microsoft.com/office/2006/metadata/properties" xmlns:ns2="fa11fba7-18d9-46e6-9b20-1e14506a464c" xmlns:ns3="http://schemas.microsoft.com/sharepoint/v4" targetNamespace="http://schemas.microsoft.com/office/2006/metadata/properties" ma:root="true" ma:fieldsID="d6fcdd79bfcbc543786d2c0a1192f62a" ns2:_="" ns3:_="">
    <xsd:import namespace="fa11fba7-18d9-46e6-9b20-1e14506a464c"/>
    <xsd:import namespace="http://schemas.microsoft.com/sharepoint/v4"/>
    <xsd:element name="properties">
      <xsd:complexType>
        <xsd:sequence>
          <xsd:element name="documentManagement">
            <xsd:complexType>
              <xsd:all>
                <xsd:element ref="ns2:SharedWithUsers" minOccurs="0"/>
                <xsd:element ref="ns3:IconOverlay"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11fba7-18d9-46e6-9b20-1e14506a464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Props1.xml><?xml version="1.0" encoding="utf-8"?>
<ds:datastoreItem xmlns:ds="http://schemas.openxmlformats.org/officeDocument/2006/customXml" ds:itemID="{943FBD6A-F9F8-4841-ADB9-3323FB940A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11fba7-18d9-46e6-9b20-1e14506a464c"/>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F073BD-2C4A-4702-A0F7-E3DCE80C84D2}">
  <ds:schemaRefs>
    <ds:schemaRef ds:uri="http://schemas.microsoft.com/sharepoint/v3/contenttype/forms"/>
  </ds:schemaRefs>
</ds:datastoreItem>
</file>

<file path=customXml/itemProps3.xml><?xml version="1.0" encoding="utf-8"?>
<ds:datastoreItem xmlns:ds="http://schemas.openxmlformats.org/officeDocument/2006/customXml" ds:itemID="{4FECA6B8-8A35-498D-BD23-6F0AA2C31E5D}">
  <ds:schemaRefs>
    <ds:schemaRef ds:uri="http://www.w3.org/XML/1998/namespace"/>
    <ds:schemaRef ds:uri="http://schemas.microsoft.com/office/2006/documentManagement/types"/>
    <ds:schemaRef ds:uri="fa11fba7-18d9-46e6-9b20-1e14506a464c"/>
    <ds:schemaRef ds:uri="http://schemas.microsoft.com/office/infopath/2007/PartnerControls"/>
    <ds:schemaRef ds:uri="http://schemas.microsoft.com/sharepoint/v4"/>
    <ds:schemaRef ds:uri="http://purl.org/dc/terms/"/>
    <ds:schemaRef ds:uri="http://purl.org/dc/dcmitype/"/>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9</vt:i4>
      </vt:variant>
    </vt:vector>
  </HeadingPairs>
  <TitlesOfParts>
    <vt:vector size="9" baseType="lpstr">
      <vt:lpstr>Vejledning</vt:lpstr>
      <vt:lpstr>Performancerap. ansøger</vt:lpstr>
      <vt:lpstr>Rapport LBST</vt:lpstr>
      <vt:lpstr>Resultatindikator og Måleenhed</vt:lpstr>
      <vt:lpstr>Ordningsstamdata</vt:lpstr>
      <vt:lpstr>Aktioner og Resultatindikatorer</vt:lpstr>
      <vt:lpstr>Dropdown og data</vt:lpstr>
      <vt:lpstr>Feltbeskrivelser</vt:lpstr>
      <vt:lpstr>LOG</vt:lpstr>
    </vt:vector>
  </TitlesOfParts>
  <Company>NaturErhvervstyrelsen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Jakob Mortensen (LFST)</dc:creator>
  <cp:lastModifiedBy>Charlotte Ælkær Meinert</cp:lastModifiedBy>
  <dcterms:created xsi:type="dcterms:W3CDTF">2022-01-24T09:45:26Z</dcterms:created>
  <dcterms:modified xsi:type="dcterms:W3CDTF">2025-03-31T13:17:57Z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7827faca-c1b1-4ec7-a522-f79203f8dc1c</vt:lpwstr>
  </property>
  <property fmtid="{D5CDD505-2E9C-101B-9397-08002B2CF9AE}" pid="3" name="ContentTypeId">
    <vt:lpwstr>0x0101009CACFF6A184C8945A28481F37C0FC190</vt:lpwstr>
  </property>
</Properties>
</file>